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5"/>
  <workbookPr defaultThemeVersion="124226"/>
  <mc:AlternateContent xmlns:mc="http://schemas.openxmlformats.org/markup-compatibility/2006">
    <mc:Choice Requires="x15">
      <x15ac:absPath xmlns:x15ac="http://schemas.microsoft.com/office/spreadsheetml/2010/11/ac" url="https://syddanskuni.sharepoint.com/Sites/sundudd/Shared Documents/Studieadministration og studienævn/Uddannelses- og fagadministration/Ansættelse-afregning af DVIP og censorer/Censornormer/"/>
    </mc:Choice>
  </mc:AlternateContent>
  <xr:revisionPtr revIDLastSave="0" documentId="8_{68CA42C9-B5D6-491D-B091-A7795162267D}" xr6:coauthVersionLast="47" xr6:coauthVersionMax="47" xr10:uidLastSave="{00000000-0000-0000-0000-000000000000}"/>
  <bookViews>
    <workbookView xWindow="28680" yWindow="-120" windowWidth="29040" windowHeight="15840" xr2:uid="{00000000-000D-0000-FFFF-FFFF00000000}"/>
  </bookViews>
  <sheets>
    <sheet name="Censornormer" sheetId="1" r:id="rId1"/>
    <sheet name="Særlige aftaler" sheetId="2" r:id="rId2"/>
    <sheet name="Liste" sheetId="6" r:id="rId3"/>
  </sheets>
  <definedNames>
    <definedName name="_xlnm._FilterDatabase" localSheetId="0" hidden="1">Censornormer!$A$1:$M$171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9" i="1" l="1"/>
  <c r="K79" i="1"/>
  <c r="L79" i="1"/>
  <c r="L76" i="1"/>
  <c r="J76" i="1"/>
  <c r="L75" i="1"/>
  <c r="K75" i="1"/>
  <c r="J75" i="1"/>
  <c r="K85" i="1"/>
  <c r="J85" i="1"/>
  <c r="K84" i="1"/>
  <c r="J84" i="1"/>
  <c r="L97" i="1"/>
  <c r="K97" i="1"/>
  <c r="J97" i="1"/>
  <c r="L58" i="1"/>
  <c r="K58" i="1"/>
  <c r="L57" i="1"/>
  <c r="K57" i="1"/>
  <c r="L171" i="1"/>
  <c r="J171" i="1"/>
  <c r="L118" i="1"/>
  <c r="K118" i="1"/>
  <c r="J118" i="1"/>
  <c r="L117" i="1"/>
  <c r="K117" i="1"/>
  <c r="J117" i="1"/>
  <c r="L124" i="1"/>
  <c r="K124" i="1"/>
  <c r="J124" i="1"/>
  <c r="L123" i="1"/>
  <c r="K123" i="1"/>
  <c r="J123" i="1"/>
  <c r="L47" i="1"/>
  <c r="K47" i="1"/>
  <c r="J47" i="1"/>
  <c r="L114" i="1"/>
  <c r="K114" i="1"/>
  <c r="J114" i="1"/>
  <c r="L112" i="1"/>
  <c r="K112" i="1"/>
  <c r="J112" i="1"/>
  <c r="J7" i="1"/>
  <c r="J6" i="1"/>
  <c r="L136" i="1"/>
  <c r="K136" i="1"/>
  <c r="J136" i="1"/>
  <c r="L135" i="1"/>
  <c r="K135" i="1"/>
  <c r="J135" i="1"/>
  <c r="L133" i="1"/>
  <c r="K133" i="1"/>
  <c r="J133" i="1"/>
  <c r="L132" i="1"/>
  <c r="K132" i="1"/>
  <c r="J132" i="1"/>
  <c r="L131" i="1"/>
  <c r="J131" i="1"/>
  <c r="L130" i="1"/>
  <c r="K130" i="1"/>
  <c r="J130" i="1"/>
  <c r="L126" i="1"/>
  <c r="J126" i="1"/>
  <c r="L125" i="1"/>
  <c r="J125" i="1"/>
  <c r="L107" i="1"/>
  <c r="J107" i="1"/>
  <c r="L106" i="1"/>
  <c r="K106" i="1"/>
  <c r="J106" i="1"/>
  <c r="L109" i="1"/>
  <c r="K109" i="1"/>
  <c r="J109" i="1"/>
  <c r="L110" i="1"/>
  <c r="J110" i="1"/>
  <c r="L55" i="1"/>
  <c r="K55" i="1"/>
  <c r="J55" i="1"/>
  <c r="L56" i="1"/>
  <c r="K56" i="1"/>
  <c r="J56" i="1"/>
  <c r="L12" i="1"/>
  <c r="L61" i="1"/>
  <c r="K61" i="1"/>
  <c r="J61" i="1"/>
  <c r="L100" i="1" l="1"/>
  <c r="K100" i="1"/>
  <c r="J100" i="1"/>
  <c r="J34" i="1" l="1"/>
  <c r="K34" i="1"/>
  <c r="J35" i="1"/>
  <c r="K35" i="1"/>
  <c r="J36" i="1"/>
  <c r="K36" i="1"/>
  <c r="J37" i="1"/>
  <c r="K37" i="1"/>
  <c r="K33" i="1"/>
  <c r="J33" i="1"/>
  <c r="K32" i="1"/>
  <c r="J32" i="1"/>
  <c r="K31" i="1"/>
  <c r="J31" i="1"/>
  <c r="K30" i="1"/>
  <c r="J30" i="1"/>
  <c r="K29" i="1"/>
  <c r="J29" i="1"/>
  <c r="K28" i="1"/>
  <c r="J28" i="1"/>
  <c r="K27" i="1"/>
  <c r="J27" i="1"/>
  <c r="K26" i="1"/>
  <c r="J26" i="1"/>
  <c r="L71" i="1" l="1"/>
  <c r="K71" i="1"/>
  <c r="J71" i="1"/>
  <c r="L70" i="1"/>
  <c r="K70" i="1"/>
  <c r="J70" i="1"/>
  <c r="K87" i="1" l="1"/>
  <c r="K88" i="1"/>
  <c r="K89" i="1"/>
  <c r="K90" i="1"/>
  <c r="J87" i="1"/>
  <c r="J88" i="1"/>
  <c r="J89" i="1"/>
  <c r="J90" i="1"/>
  <c r="L144" i="1" l="1"/>
  <c r="L17" i="1"/>
  <c r="K17" i="1"/>
  <c r="J17" i="1"/>
  <c r="L60" i="1"/>
  <c r="K60" i="1"/>
  <c r="J60" i="1"/>
  <c r="L14" i="1"/>
  <c r="K14" i="1"/>
  <c r="J14" i="1"/>
  <c r="L13" i="1"/>
  <c r="K13" i="1"/>
  <c r="J13" i="1"/>
  <c r="L139" i="1"/>
  <c r="L147" i="1"/>
  <c r="L146" i="1"/>
  <c r="L145" i="1"/>
  <c r="L10" i="1" l="1"/>
  <c r="K10" i="1"/>
  <c r="J10" i="1"/>
  <c r="L9" i="1"/>
  <c r="K9" i="1"/>
  <c r="J9" i="1"/>
  <c r="L8" i="1"/>
  <c r="K8" i="1"/>
  <c r="J8" i="1"/>
  <c r="L5" i="1"/>
  <c r="K5" i="1"/>
  <c r="J5" i="1"/>
  <c r="L4" i="1"/>
  <c r="K4" i="1"/>
  <c r="J4" i="1"/>
  <c r="L3" i="1"/>
  <c r="K3" i="1"/>
  <c r="J3" i="1"/>
  <c r="L159" i="1"/>
  <c r="K159" i="1"/>
  <c r="J159" i="1"/>
  <c r="L158" i="1"/>
  <c r="K158" i="1"/>
  <c r="J158" i="1"/>
  <c r="L157" i="1"/>
  <c r="K157" i="1"/>
  <c r="J157" i="1"/>
  <c r="L156" i="1"/>
  <c r="K156" i="1"/>
  <c r="J156" i="1"/>
  <c r="L155" i="1"/>
  <c r="K155" i="1"/>
  <c r="J155" i="1"/>
  <c r="L154" i="1"/>
  <c r="K154" i="1"/>
  <c r="J154" i="1"/>
  <c r="L149" i="1"/>
  <c r="K149" i="1"/>
  <c r="J149" i="1"/>
  <c r="L142" i="1"/>
  <c r="K142" i="1"/>
  <c r="J142" i="1"/>
  <c r="L141" i="1"/>
  <c r="K141" i="1"/>
  <c r="J141" i="1"/>
  <c r="L140" i="1"/>
  <c r="K140" i="1"/>
  <c r="J140" i="1"/>
  <c r="K139" i="1"/>
  <c r="J139" i="1"/>
  <c r="K147" i="1"/>
  <c r="J147" i="1"/>
  <c r="K146" i="1"/>
  <c r="J146" i="1"/>
  <c r="K145" i="1"/>
  <c r="J145" i="1"/>
  <c r="K144" i="1"/>
  <c r="J144" i="1"/>
  <c r="L138" i="1"/>
  <c r="K138" i="1"/>
  <c r="J138" i="1"/>
  <c r="L52" i="1"/>
  <c r="K52" i="1"/>
  <c r="J52" i="1"/>
  <c r="L51" i="1"/>
  <c r="K51" i="1"/>
  <c r="J51" i="1"/>
  <c r="L50" i="1"/>
  <c r="K50" i="1"/>
  <c r="J50" i="1"/>
  <c r="L49" i="1"/>
  <c r="K49" i="1"/>
  <c r="J49" i="1"/>
  <c r="L48" i="1"/>
  <c r="K48" i="1"/>
  <c r="J48" i="1"/>
  <c r="L46" i="1"/>
  <c r="K46" i="1"/>
  <c r="J46" i="1"/>
  <c r="L137" i="1"/>
  <c r="J137" i="1"/>
  <c r="L134" i="1"/>
  <c r="J134" i="1"/>
  <c r="L129" i="1"/>
  <c r="K129" i="1"/>
  <c r="J129" i="1"/>
  <c r="L128" i="1"/>
  <c r="K128" i="1"/>
  <c r="J128" i="1"/>
  <c r="L127" i="1"/>
  <c r="K127" i="1"/>
  <c r="J127" i="1"/>
  <c r="L122" i="1"/>
  <c r="K122" i="1"/>
  <c r="J122" i="1"/>
  <c r="L121" i="1"/>
  <c r="K121" i="1"/>
  <c r="J121" i="1"/>
  <c r="L120" i="1"/>
  <c r="K120" i="1"/>
  <c r="J120" i="1"/>
  <c r="L119" i="1"/>
  <c r="K119" i="1"/>
  <c r="J119" i="1"/>
  <c r="L116" i="1"/>
  <c r="K116" i="1"/>
  <c r="J116" i="1"/>
  <c r="L115" i="1"/>
  <c r="K115" i="1"/>
  <c r="J115" i="1"/>
  <c r="L113" i="1"/>
  <c r="K113" i="1"/>
  <c r="J113" i="1"/>
  <c r="L111" i="1"/>
  <c r="K111" i="1"/>
  <c r="J111" i="1"/>
  <c r="L108" i="1"/>
  <c r="K108" i="1"/>
  <c r="J108" i="1"/>
  <c r="L105" i="1"/>
  <c r="K105" i="1"/>
  <c r="J105" i="1"/>
  <c r="L45" i="1"/>
  <c r="K45" i="1"/>
  <c r="J45" i="1"/>
  <c r="L44" i="1"/>
  <c r="K44" i="1"/>
  <c r="J44" i="1"/>
  <c r="L43" i="1"/>
  <c r="K43" i="1"/>
  <c r="J43" i="1"/>
  <c r="L42" i="1"/>
  <c r="K42" i="1"/>
  <c r="J42" i="1"/>
  <c r="L41" i="1"/>
  <c r="K41" i="1"/>
  <c r="J41" i="1"/>
  <c r="L40" i="1"/>
  <c r="K40" i="1"/>
  <c r="J40" i="1"/>
  <c r="L104" i="1"/>
  <c r="K104" i="1"/>
  <c r="J104" i="1"/>
  <c r="L103" i="1"/>
  <c r="K103" i="1"/>
  <c r="J103" i="1"/>
  <c r="L102" i="1"/>
  <c r="K102" i="1"/>
  <c r="J102" i="1"/>
  <c r="L101" i="1"/>
  <c r="K101" i="1"/>
  <c r="J101" i="1"/>
  <c r="L99" i="1"/>
  <c r="K99" i="1"/>
  <c r="J99" i="1"/>
  <c r="L98" i="1"/>
  <c r="K98" i="1"/>
  <c r="J98" i="1"/>
  <c r="L39" i="1"/>
  <c r="K39" i="1"/>
  <c r="J39" i="1"/>
  <c r="L96" i="1"/>
  <c r="K96" i="1"/>
  <c r="J96" i="1"/>
  <c r="L95" i="1"/>
  <c r="K95" i="1"/>
  <c r="J95" i="1"/>
  <c r="L38" i="1"/>
  <c r="K38" i="1"/>
  <c r="J38" i="1"/>
  <c r="L94" i="1"/>
  <c r="K94" i="1"/>
  <c r="J94" i="1"/>
  <c r="L93" i="1"/>
  <c r="K93" i="1"/>
  <c r="J93" i="1"/>
  <c r="L92" i="1"/>
  <c r="K92" i="1"/>
  <c r="J92" i="1"/>
  <c r="L91" i="1"/>
  <c r="K91" i="1"/>
  <c r="J91" i="1"/>
  <c r="K168" i="1"/>
  <c r="J168" i="1"/>
  <c r="K167" i="1"/>
  <c r="J167" i="1"/>
  <c r="K166" i="1"/>
  <c r="J166" i="1"/>
  <c r="K165" i="1"/>
  <c r="J165" i="1"/>
  <c r="K164" i="1"/>
  <c r="J164" i="1"/>
  <c r="K163" i="1"/>
  <c r="J163" i="1"/>
  <c r="K162" i="1"/>
  <c r="J162" i="1"/>
  <c r="K161" i="1"/>
  <c r="J161" i="1"/>
  <c r="K25" i="1"/>
  <c r="J25" i="1"/>
  <c r="K86" i="1"/>
  <c r="J86" i="1"/>
  <c r="K83" i="1"/>
  <c r="J83" i="1"/>
  <c r="L82" i="1"/>
  <c r="K82" i="1"/>
  <c r="J82" i="1"/>
  <c r="L81" i="1"/>
  <c r="K81" i="1"/>
  <c r="J81" i="1"/>
  <c r="L80" i="1"/>
  <c r="K80" i="1"/>
  <c r="J80" i="1"/>
  <c r="L74" i="1"/>
  <c r="K74" i="1"/>
  <c r="J74" i="1"/>
  <c r="L73" i="1"/>
  <c r="K73" i="1"/>
  <c r="J73" i="1"/>
  <c r="L72" i="1"/>
  <c r="K72" i="1"/>
  <c r="J72" i="1"/>
  <c r="L24" i="1"/>
  <c r="K24" i="1"/>
  <c r="J24" i="1"/>
  <c r="L23" i="1"/>
  <c r="K23" i="1"/>
  <c r="J23" i="1"/>
  <c r="L22" i="1"/>
  <c r="K22" i="1"/>
  <c r="J22" i="1"/>
  <c r="L21" i="1"/>
  <c r="K21" i="1"/>
  <c r="J21" i="1"/>
  <c r="L20" i="1"/>
  <c r="K20" i="1"/>
  <c r="J20" i="1"/>
  <c r="L19" i="1"/>
  <c r="K19" i="1"/>
  <c r="J19" i="1"/>
  <c r="L18" i="1"/>
  <c r="K18" i="1"/>
  <c r="J18" i="1"/>
  <c r="L16" i="1"/>
  <c r="K16" i="1"/>
  <c r="J16" i="1"/>
  <c r="L69" i="1"/>
  <c r="K69" i="1"/>
  <c r="J69" i="1"/>
  <c r="L68" i="1"/>
  <c r="K68" i="1"/>
  <c r="J68" i="1"/>
  <c r="L67" i="1"/>
  <c r="K67" i="1"/>
  <c r="J67" i="1"/>
  <c r="L66" i="1"/>
  <c r="K66" i="1"/>
  <c r="J66" i="1"/>
  <c r="L65" i="1"/>
  <c r="K65" i="1"/>
  <c r="J65" i="1"/>
  <c r="L64" i="1"/>
  <c r="K64" i="1"/>
  <c r="J64" i="1"/>
  <c r="L59" i="1"/>
  <c r="K59" i="1"/>
  <c r="J59" i="1"/>
  <c r="K12" i="1"/>
  <c r="J12" i="1"/>
  <c r="L11" i="1"/>
  <c r="K11" i="1"/>
  <c r="J11" i="1"/>
  <c r="J2" i="1"/>
  <c r="L2" i="1"/>
  <c r="K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Lene Helth Søholt</author>
  </authors>
  <commentList>
    <comment ref="A1" authorId="0" shapeId="0" xr:uid="{56F75795-A65D-4DC9-881C-2CCEA2E74917}">
      <text>
        <r>
          <rPr>
            <b/>
            <sz val="9"/>
            <color indexed="81"/>
            <rFont val="Tahoma"/>
            <family val="2"/>
          </rPr>
          <t>Vælges fra rulleliste</t>
        </r>
      </text>
    </comment>
    <comment ref="G1" authorId="0" shapeId="0" xr:uid="{D8C3E8B4-2EAC-4944-9F3C-17BE2418C30D}">
      <text>
        <r>
          <rPr>
            <b/>
            <sz val="9"/>
            <color indexed="81"/>
            <rFont val="Tahoma"/>
            <family val="2"/>
          </rPr>
          <t>Vejledning:</t>
        </r>
        <r>
          <rPr>
            <sz val="9"/>
            <color indexed="81"/>
            <rFont val="Tahoma"/>
            <family val="2"/>
          </rPr>
          <t xml:space="preserve">
Skal angives med 3 decimaler til anvendelse i eForms. Fx 30 minutter angives som 0,500 timer, 40 minutter angives som 0,667 timer</t>
        </r>
      </text>
    </comment>
    <comment ref="J1" authorId="0" shapeId="0" xr:uid="{FC49F40E-DF66-4B1B-9BDC-9D1F0A4FAEFA}">
      <text>
        <r>
          <rPr>
            <sz val="9"/>
            <color indexed="81"/>
            <rFont val="Tahoma"/>
            <family val="2"/>
          </rPr>
          <t>Skal beregnes automatisk.
Ved fejlmeddelelse: kontakt oekonomi-sund@health.sdu.dk</t>
        </r>
      </text>
    </comment>
    <comment ref="K1" authorId="0" shapeId="0" xr:uid="{358D2B48-C960-4A6E-8373-6B96F8110CFA}">
      <text>
        <r>
          <rPr>
            <sz val="9"/>
            <color indexed="81"/>
            <rFont val="Tahoma"/>
            <family val="2"/>
          </rPr>
          <t>Skal beregnes automatisk.
Ved fejlmeddelelse: kontakt oekonomi-sund@health.sdu.dk</t>
        </r>
      </text>
    </comment>
    <comment ref="L1" authorId="0" shapeId="0" xr:uid="{C0E493E7-4CD4-428D-B35B-830F8A6A6EB8}">
      <text>
        <r>
          <rPr>
            <sz val="9"/>
            <color indexed="81"/>
            <rFont val="Tahoma"/>
            <family val="2"/>
          </rPr>
          <t>Skal beregnes automatisk.
Ved fejlmeddelelse: kontakt oekonomi-sund@health.sdu.dk</t>
        </r>
      </text>
    </comment>
  </commentList>
</comments>
</file>

<file path=xl/sharedStrings.xml><?xml version="1.0" encoding="utf-8"?>
<sst xmlns="http://schemas.openxmlformats.org/spreadsheetml/2006/main" count="1248" uniqueCount="586">
  <si>
    <t>Uddannelse</t>
  </si>
  <si>
    <t>UVA</t>
  </si>
  <si>
    <t>Modul</t>
  </si>
  <si>
    <t>ECTS</t>
  </si>
  <si>
    <t>Varighed</t>
  </si>
  <si>
    <t>Censornorm</t>
  </si>
  <si>
    <t>Timeandel til eForms</t>
  </si>
  <si>
    <t>Eksamensform</t>
  </si>
  <si>
    <t>Bemærkninger</t>
  </si>
  <si>
    <t>Kontostreng:</t>
  </si>
  <si>
    <t>Forvalgskode</t>
  </si>
  <si>
    <t>Sagsbehandler - outlook</t>
  </si>
  <si>
    <t>BA - audiologi</t>
  </si>
  <si>
    <t>S800030101</t>
  </si>
  <si>
    <t>Audiologiske målemetoder I og høreapparatbehandling I</t>
  </si>
  <si>
    <t>30 min</t>
  </si>
  <si>
    <t>0,500 timer</t>
  </si>
  <si>
    <t>Skriftlige stedprøver</t>
  </si>
  <si>
    <t>S800039101</t>
  </si>
  <si>
    <t>Psykologi for audiologer</t>
  </si>
  <si>
    <t>30 min forbereredelse + 30 min prøve</t>
  </si>
  <si>
    <t>Mundtlig prøve m/forberedelse</t>
  </si>
  <si>
    <t>Varetages pt. at HUM</t>
  </si>
  <si>
    <t>S800028101</t>
  </si>
  <si>
    <t>Høreapparatbehandling II</t>
  </si>
  <si>
    <t>1 time</t>
  </si>
  <si>
    <t>1 time for godkendelse af opgave samt 8.75 minutter pr. studerende for portfolio</t>
  </si>
  <si>
    <t>1,000 time  
samt 0,146 timer pr. studerende for  (portfolio)</t>
  </si>
  <si>
    <t>MCQ samt løbende portfolio</t>
  </si>
  <si>
    <t>S800027101</t>
  </si>
  <si>
    <t>Medicinsk audiologi III</t>
  </si>
  <si>
    <t>30 min.</t>
  </si>
  <si>
    <t>Mundtlig prøve</t>
  </si>
  <si>
    <t>S800007101</t>
  </si>
  <si>
    <t>Matematik for audiologer</t>
  </si>
  <si>
    <t>3 timer</t>
  </si>
  <si>
    <t>15 min</t>
  </si>
  <si>
    <t>0,250 timer</t>
  </si>
  <si>
    <t>Skriftlig stedprøve</t>
  </si>
  <si>
    <t>Matematik for audiologer - mundtlig re-eksamen</t>
  </si>
  <si>
    <t xml:space="preserve"> </t>
  </si>
  <si>
    <t>Mundtlig re-eksamen</t>
  </si>
  <si>
    <t>S800035101</t>
  </si>
  <si>
    <t>Pædagogisk audiologi</t>
  </si>
  <si>
    <t>S800033101</t>
  </si>
  <si>
    <t>Behandlingskommunikation</t>
  </si>
  <si>
    <t>Portfolio m/mundtlig forsvar</t>
  </si>
  <si>
    <t xml:space="preserve">S800036101  S800058102 NY </t>
  </si>
  <si>
    <t>Bachelorprojekt</t>
  </si>
  <si>
    <t>2 timer ved 1 studerende / 3 timer ved 2 studerende</t>
  </si>
  <si>
    <t>2,000 timer v/1 studerende
3,000 timer v/2 studerende</t>
  </si>
  <si>
    <t>Skriftlige opgaver</t>
  </si>
  <si>
    <t>BA - audiologopædi</t>
  </si>
  <si>
    <t>H030000101</t>
  </si>
  <si>
    <t>H030013101</t>
  </si>
  <si>
    <t>Medicinsk audiologi</t>
  </si>
  <si>
    <t>30 min.  per studerende</t>
  </si>
  <si>
    <t>0,500 timer v/1 studerende
1,000 timer v/2 studerende
1,500 timer v/3 studerende</t>
  </si>
  <si>
    <t>Mundtlige eksaminer</t>
  </si>
  <si>
    <t>derudover tid til formøde og votering</t>
  </si>
  <si>
    <t>BA - biomedicin</t>
  </si>
  <si>
    <t>N800001101, N800007101 og N800007121</t>
  </si>
  <si>
    <t>SU502, Medicinsk fysiologi</t>
  </si>
  <si>
    <t>4 timer skr</t>
  </si>
  <si>
    <t>Følger naturvidenskabs censornormer</t>
  </si>
  <si>
    <t>Følger,000 censornormer</t>
  </si>
  <si>
    <t>Sekretær: Rigmor</t>
  </si>
  <si>
    <t>N800003101, N800008101 og N800008131</t>
  </si>
  <si>
    <t>SU503, Farmakologi A</t>
  </si>
  <si>
    <t xml:space="preserve">Sekretær: Stine </t>
  </si>
  <si>
    <t>N200001101</t>
  </si>
  <si>
    <t>15 ECTS</t>
  </si>
  <si>
    <t>2,500 timer</t>
  </si>
  <si>
    <t>10-19000-19155</t>
  </si>
  <si>
    <t>N20</t>
  </si>
  <si>
    <t>BA - farmaci</t>
  </si>
  <si>
    <t>N560000101 eller N560001101</t>
  </si>
  <si>
    <t>10 eller 15</t>
  </si>
  <si>
    <t>2 timer og 30  min (ved flere studerende gives også 30 min. pr. mundtlig eksamen)</t>
  </si>
  <si>
    <t>Rettet 26-06-20 efter aftale med Kirsten Zeuthen</t>
  </si>
  <si>
    <t>N560022101</t>
  </si>
  <si>
    <t>SU520, Fysiologi og farmakologi</t>
  </si>
  <si>
    <t>BA - folkesundhed</t>
  </si>
  <si>
    <t>S500023101</t>
  </si>
  <si>
    <t>Bachelorprojekt - 1 studerende</t>
  </si>
  <si>
    <t>120 min + 30 min (forsvar)</t>
  </si>
  <si>
    <t>Skriftlige opgaver m/mundtlig forsvar</t>
  </si>
  <si>
    <t>Bachelorprojekt - 2 studerende</t>
  </si>
  <si>
    <t>180 min + 60 min (forsvar)</t>
  </si>
  <si>
    <t>4,000 timer</t>
  </si>
  <si>
    <t>S500010101</t>
  </si>
  <si>
    <t>Offentlig sundhedsforvaltning</t>
  </si>
  <si>
    <t>5 sider</t>
  </si>
  <si>
    <t>40 min</t>
  </si>
  <si>
    <t>0,667 timer</t>
  </si>
  <si>
    <t>Skriftlig hjemmeopgave</t>
  </si>
  <si>
    <t>S500034101</t>
  </si>
  <si>
    <t>Proces- og effektevaluering</t>
  </si>
  <si>
    <t>4 timer</t>
  </si>
  <si>
    <t>S500027101</t>
  </si>
  <si>
    <t>Sundhedsfaktorer</t>
  </si>
  <si>
    <t>S500016101</t>
  </si>
  <si>
    <t>Sundhedsøkonomi og budgettering</t>
  </si>
  <si>
    <t>5 timer</t>
  </si>
  <si>
    <t>50 min</t>
  </si>
  <si>
    <t>0,833 timer</t>
  </si>
  <si>
    <t>S500030101</t>
  </si>
  <si>
    <t>Sygdomslære og folkesundhed</t>
  </si>
  <si>
    <t>BA - idræt og sundhed</t>
  </si>
  <si>
    <t>S400012101</t>
  </si>
  <si>
    <t xml:space="preserve">3 1/2 time + 30 min til mundtligt forsvar
+ 30 min pr. ekstra studerende til både opgave og mundtligt forsvar </t>
  </si>
  <si>
    <t>4,000 timer v/1 studerende
5,000 timer v/2 studerende
6,000 timer v/3 studerende</t>
  </si>
  <si>
    <t>Skriftlige opgave m/mundtlig forsvar</t>
  </si>
  <si>
    <t xml:space="preserve">urytter@health.sdu.dk og kmunch@health.sdu.dk </t>
  </si>
  <si>
    <t>S400048101</t>
  </si>
  <si>
    <t>FF3: Introduktion til idrætssociologi og idrætshistorie</t>
  </si>
  <si>
    <t>14 dages hjemmeopgave</t>
  </si>
  <si>
    <t>120 min til opgavegodkendelse
60 min. pr. studerende</t>
  </si>
  <si>
    <t>S400058102</t>
  </si>
  <si>
    <t>FF5 Spring, biomekanik og funktionel anatomi - biomekanik</t>
  </si>
  <si>
    <t>120 min til opgavegodkendelse.
60 min for første 5 besvarelser
20 min. til resterende</t>
  </si>
  <si>
    <t>S400058112</t>
  </si>
  <si>
    <t>FF5 Spring, biomekanik og funktionel anatomi - anatomi</t>
  </si>
  <si>
    <t>120 min til opgavegodkendelse
60 min for første 5 besvarelser
20 min. til resterende</t>
  </si>
  <si>
    <t>S400030101</t>
  </si>
  <si>
    <t>VF1: Teamudvikling og sportspsykologi</t>
  </si>
  <si>
    <t>20 min</t>
  </si>
  <si>
    <t>20 min samt 2 timer til at forberede sig i de cases, som de studerende bliver eksamineret i</t>
  </si>
  <si>
    <t>0,333 timer
2 timer pr case  (flere studerende om 1 case)</t>
  </si>
  <si>
    <t>Mundtlig eksamen</t>
  </si>
  <si>
    <t>S400022101</t>
  </si>
  <si>
    <t>VF2: Idræt som middel til inklusion og trivsel</t>
  </si>
  <si>
    <t>Afventer Ulla</t>
  </si>
  <si>
    <t>S400034101</t>
  </si>
  <si>
    <t>VF3: Aktivt udeliv - praksis, teori og udvikling</t>
  </si>
  <si>
    <t>30 min. pr. opgave og
25 min. pr. studerende for mundtligt forsvar</t>
  </si>
  <si>
    <t>S410018101</t>
  </si>
  <si>
    <t>BL5 Læring II: Teknisk dygtiggørelse og feedback</t>
  </si>
  <si>
    <t>Hjemmeopgave med forsvar.</t>
  </si>
  <si>
    <t>30 min. pr. opgave og
20 min. pr. studerende for mundtligt forsvar</t>
  </si>
  <si>
    <t>S400021101</t>
  </si>
  <si>
    <t>BL10 Læring III - Idrætsdidaktik i teori og praksis</t>
  </si>
  <si>
    <t>30 min. pr. opgave og
30 min. pr. studerende for mundtligt forsvar</t>
  </si>
  <si>
    <t>S420015101</t>
  </si>
  <si>
    <t>TS7 Sundhedsprojekter i praksis</t>
  </si>
  <si>
    <t>Gruppeopgave m/individuelt forsvar</t>
  </si>
  <si>
    <t>1 time + 30 min. pr. ekstra studerende for den skriftlig opgave
30 min pr. mundlig eksamen pr. studerende</t>
  </si>
  <si>
    <t>1.500 timer for 1 studerende
2.500 timer for 2 studerende
3.500 timer for 3 studerende
4.500 timer for 4 studerende</t>
  </si>
  <si>
    <t>Skr. gruppeogave m/individuelt mundtlig forsvar</t>
  </si>
  <si>
    <t>S430019101
NY S430024101</t>
  </si>
  <si>
    <t>IN5: Partnerinnovation og metalæring</t>
  </si>
  <si>
    <t>30 min. pr. opgave og
30 min. pr. studerende for mundtligt forsvar. Bemærk at de studerende afleverer opgaven i grupper derfor færre skriftlig opgave ift. mundtlige forsvare</t>
  </si>
  <si>
    <t>S430009101</t>
  </si>
  <si>
    <t>IN8: Realisering, forretning og markedsføring</t>
  </si>
  <si>
    <t>1 time pr. studerende</t>
  </si>
  <si>
    <t>1,000 timer v/1 studerende</t>
  </si>
  <si>
    <t>S400042101</t>
  </si>
  <si>
    <t>Projektstyring og ledelse</t>
  </si>
  <si>
    <t>1 time + 30 min. pr. ekstra studerende for den skriftlig opgave
25 min pr. mundlig eksamen pr. studerende</t>
  </si>
  <si>
    <t>1,417 timer for 1 studerende
2,334 timer for 2 studerende
3,251 timer for 3 studerende</t>
  </si>
  <si>
    <t>Kombineret prøve</t>
  </si>
  <si>
    <t>BA - klinisk biomekanik</t>
  </si>
  <si>
    <t>Essay / kortsvar</t>
  </si>
  <si>
    <t>60 min</t>
  </si>
  <si>
    <t>1,000 timer</t>
  </si>
  <si>
    <t>S200002101</t>
  </si>
  <si>
    <t>Modul B8: Cervikal teknik</t>
  </si>
  <si>
    <t>3 fag af 2 ECTS</t>
  </si>
  <si>
    <t xml:space="preserve">2 timer til godkendelse + deltagelse i eksamen </t>
  </si>
  <si>
    <t>Integreret OSCE-eksamen</t>
  </si>
  <si>
    <t>BA - medicin og biomekanik: fælles fag</t>
  </si>
  <si>
    <t>S100047101</t>
  </si>
  <si>
    <t>B2 - Bevægeapparatet</t>
  </si>
  <si>
    <t xml:space="preserve">45 min </t>
  </si>
  <si>
    <t>0,750 timer</t>
  </si>
  <si>
    <t>S100094101</t>
  </si>
  <si>
    <t>B5 - Kredsløb og respiration</t>
  </si>
  <si>
    <t>(Nu 12 ECTS iflg. Stinne Sonne pr. 29. april 2019)</t>
  </si>
  <si>
    <t>S100057101</t>
  </si>
  <si>
    <t>B6 - Ernæring og vækst</t>
  </si>
  <si>
    <t>45 min</t>
  </si>
  <si>
    <t xml:space="preserve">0,750 timer </t>
  </si>
  <si>
    <t>S100060101</t>
  </si>
  <si>
    <t>B7 - Reproduktion og farmakodynamik</t>
  </si>
  <si>
    <t>S100063101</t>
  </si>
  <si>
    <t>B9 - Hjerne og sanser</t>
  </si>
  <si>
    <t>S100044101</t>
  </si>
  <si>
    <t>B11 - Bachelorprojekt</t>
  </si>
  <si>
    <t>180 min for gruppe på 4 studerende (1 time til at læse fælles opgave og 30 min til forsvar for hver studerende*)</t>
  </si>
  <si>
    <t>2,500 timer v/3 studerende*
3,000 timer v/4 studerende*
3,500 timer v/5 studerende*</t>
  </si>
  <si>
    <t>*ved en studerende mindre trækkes ½ time fra og ved en studerende mere lægges ½ time til.</t>
  </si>
  <si>
    <t>BA - psykologi</t>
  </si>
  <si>
    <t>S680006101</t>
  </si>
  <si>
    <t>SF-B03 - Udviklingspsykologi</t>
  </si>
  <si>
    <t>60 min.</t>
  </si>
  <si>
    <t>S600025101</t>
  </si>
  <si>
    <t>B03: Udviklingspsykologi, inkl. Metode 3</t>
  </si>
  <si>
    <t>MCQ-opgaver - honorering for godkendelse</t>
  </si>
  <si>
    <t>100 spørgsmål - 5 timer
80 spørgsmål - 4 timer
60 spørgsmål - 3 timer
40 spørgsmål - 2 timer</t>
  </si>
  <si>
    <t>2,000 timer v/40 spørgsmål
3,000 timer v/60 spørgsmål
4,000 timer v/80 spørgsmål
5,000 timer v/100 spørgsmål</t>
  </si>
  <si>
    <t>MCQ-opgaver</t>
  </si>
  <si>
    <t>S600000111</t>
  </si>
  <si>
    <t>Modul B07 - Klinisk psykologi - delprøve 2</t>
  </si>
  <si>
    <t>I løbet af modulet</t>
  </si>
  <si>
    <t>165 min for 3 studerende / 120 min for 2 studerende / 90 min for 1 studerende</t>
  </si>
  <si>
    <t>1,500 timer v/1 studerende
2,000 timer v/2 studerende
2,750 timer v/3 studerende</t>
  </si>
  <si>
    <t>S600007101</t>
  </si>
  <si>
    <t>Modul B08 - gruppeprojekt efterfulgt af indv. Eksamen</t>
  </si>
  <si>
    <t>90 min til læsning af projekt samt 30 min pr. studerende</t>
  </si>
  <si>
    <t>2,000 timer v/1 studerende
2,500 timer v/2 studerende
3,000 timer v/3 studerende</t>
  </si>
  <si>
    <t>S600001101</t>
  </si>
  <si>
    <t>Modul B12 Bachelorprojekt - gruppeprojekt (2-4) inkl. Indv. Mundtlig eksamen</t>
  </si>
  <si>
    <t>2 timer (læsning af projekt) samt 1/2 time pr. studerende</t>
  </si>
  <si>
    <t>2,500 timer v/1 studerende
3,000 timer v/2 studerende
3,500 timer v/3 studerende</t>
  </si>
  <si>
    <t>Modul B12 Bachelorprojekt - individuel. Skr. Opgave</t>
  </si>
  <si>
    <t xml:space="preserve">2 timer  </t>
  </si>
  <si>
    <t>2,000 timer</t>
  </si>
  <si>
    <t>BMB - bachelorprojekt</t>
  </si>
  <si>
    <t>N200002101</t>
  </si>
  <si>
    <t>10-19000-19095</t>
  </si>
  <si>
    <t>Biomedicinsk information (KA)</t>
  </si>
  <si>
    <t>N210033102</t>
  </si>
  <si>
    <t>Speciale</t>
  </si>
  <si>
    <t xml:space="preserve">8 timer  </t>
  </si>
  <si>
    <t>8,000 timer</t>
  </si>
  <si>
    <t>N21</t>
  </si>
  <si>
    <t>Den Sundhedsfaglige Erhvervskandidauddannelse</t>
  </si>
  <si>
    <t>S950006101</t>
  </si>
  <si>
    <t>6 timer v/1 studerende, 7,5 timer v/2 studerende</t>
  </si>
  <si>
    <t>6,000 timer v/1 studerende
7.500 timer v/2 studerende</t>
  </si>
  <si>
    <t>Erhvervskandidatuddannelse - klinisk sygepleje</t>
  </si>
  <si>
    <t>S940005101</t>
  </si>
  <si>
    <t>Erhvervskandidat i ergoterapi</t>
  </si>
  <si>
    <t>S930006101</t>
  </si>
  <si>
    <t>Speciale - 1 studerende</t>
  </si>
  <si>
    <t>6 timer</t>
  </si>
  <si>
    <t>6,000 timer</t>
  </si>
  <si>
    <t>10-19000-19145</t>
  </si>
  <si>
    <t>Speciale - 2 studerende</t>
  </si>
  <si>
    <t>7,5 timer</t>
  </si>
  <si>
    <t>7,500 timer</t>
  </si>
  <si>
    <t>KA - audiologopædi</t>
  </si>
  <si>
    <t>H040003101</t>
  </si>
  <si>
    <t>Kandidat-speciale</t>
  </si>
  <si>
    <t xml:space="preserve">5 timer - 1 studerende / 7 timer - 2 studerende </t>
  </si>
  <si>
    <t>5,000 timer v/1 studerende
7,000 timer v/2 studerende</t>
  </si>
  <si>
    <t>KA - biomedicin</t>
  </si>
  <si>
    <t>N810006101</t>
  </si>
  <si>
    <t>SU803, Farmakologi B</t>
  </si>
  <si>
    <t>N810004102</t>
  </si>
  <si>
    <t>SU810 Human patofysiologi</t>
  </si>
  <si>
    <t>N210023102</t>
  </si>
  <si>
    <t xml:space="preserve">8,000 timer  </t>
  </si>
  <si>
    <t>N210030101</t>
  </si>
  <si>
    <t>KA - ergoterapi</t>
  </si>
  <si>
    <t>S930004101</t>
  </si>
  <si>
    <t>Aktivitetsbaserede interventioner</t>
  </si>
  <si>
    <t>300 min pr. gruppeopgave inkl. individuelt mundtligt forsvar</t>
  </si>
  <si>
    <t>5,,000 timer</t>
  </si>
  <si>
    <t>S930000101</t>
  </si>
  <si>
    <t>KA - farmaci</t>
  </si>
  <si>
    <t>S750032101</t>
  </si>
  <si>
    <t>Klinisk farmakologi og terapi A</t>
  </si>
  <si>
    <t>S750018101</t>
  </si>
  <si>
    <t>360 min</t>
  </si>
  <si>
    <t>540 min</t>
  </si>
  <si>
    <t>9,000 timer</t>
  </si>
  <si>
    <t>S750035101</t>
  </si>
  <si>
    <t>KA - folkesundhed</t>
  </si>
  <si>
    <t>S550011301</t>
  </si>
  <si>
    <t>480 min + 45 min (forsvar) (norm fastholdes på 8.5 time)</t>
  </si>
  <si>
    <t>8,500 timer</t>
  </si>
  <si>
    <t>720 min + 90 min (forsvar)</t>
  </si>
  <si>
    <t>13,500 timer</t>
  </si>
  <si>
    <t>S550015301</t>
  </si>
  <si>
    <t>Applied Biostatistics</t>
  </si>
  <si>
    <t>S550002301</t>
  </si>
  <si>
    <t>Advanced Epidemiology</t>
  </si>
  <si>
    <t>S550036301</t>
  </si>
  <si>
    <t>Advanced Epidemiology Esbjerg</t>
  </si>
  <si>
    <t>Skriftlig prøve</t>
  </si>
  <si>
    <t>S550037301</t>
  </si>
  <si>
    <t xml:space="preserve">Advanced Qualitative Methods and Analysis (ordinær) </t>
  </si>
  <si>
    <t>7,5</t>
  </si>
  <si>
    <t>Skriftlig opgave m/mundtlig forsvar</t>
  </si>
  <si>
    <t>10-19000-19115</t>
  </si>
  <si>
    <t>sn-fsv@health.sdu.dk</t>
  </si>
  <si>
    <t>Advanced Qualitative Methods and Analysis (individuel reeksamen)</t>
  </si>
  <si>
    <t>1 time og 30 min</t>
  </si>
  <si>
    <t>1,500 timer</t>
  </si>
  <si>
    <t>Advanced Qualitative Methods and Analysis</t>
  </si>
  <si>
    <t xml:space="preserve">Individuelt re-eksamen gives 70 minutter til læsning af opgaven og 20 minutter til mundtlig eksamination. Hvis der er flere studerende, men ikke så mange som ved ordinær, må vi evt. vende en løsning igen iflg. Kirsten Z.
</t>
  </si>
  <si>
    <t>KA - fysioterapi</t>
  </si>
  <si>
    <t>S910003101</t>
  </si>
  <si>
    <t>Evidensbaseret fysioterapi. Kritisk belysning af undersøgelse, intervention og effektvurdering i fysioterapeutisk praksis</t>
  </si>
  <si>
    <t xml:space="preserve">60 min. </t>
  </si>
  <si>
    <t>S910000101</t>
  </si>
  <si>
    <t>30-45</t>
  </si>
  <si>
    <t>7.5 timer</t>
  </si>
  <si>
    <t xml:space="preserve">KA - idræt og sundhed  </t>
  </si>
  <si>
    <t>S450014111</t>
  </si>
  <si>
    <t>Speciale - 30 ECTS</t>
  </si>
  <si>
    <t>7 timer
+1 time pr. ekstra studerende</t>
  </si>
  <si>
    <t>7,000 timer v/1 studerende
8,000 timer v/2 studerende
9,000 timer v/3 studerende</t>
  </si>
  <si>
    <t>Skriftlig opgave</t>
  </si>
  <si>
    <t>S450070111/ 3770102</t>
  </si>
  <si>
    <t>Speciale - 45 ECTS</t>
  </si>
  <si>
    <t>8 timer
+1 time pr. ekstra studerende</t>
  </si>
  <si>
    <t>8,000 timer v/1 studerende
9,000 timer v/2 studerende
10,000 timer v/3 studerende</t>
  </si>
  <si>
    <t>S450070111</t>
  </si>
  <si>
    <t>Speciale m/mundtlig forsvar - 45 ECTS</t>
  </si>
  <si>
    <t>8 timer + 1 time til mundtligt forsvar
+ 2 timer pr. ekstra studerende til opgave og mundtligt forsvar</t>
  </si>
  <si>
    <t>9,000 timer v/1 studerende
11,000 timer v/2 studerende
13,000 timer v/3 studerende</t>
  </si>
  <si>
    <t>Speciale m/mundtlig forsvar - 30 ECTS</t>
  </si>
  <si>
    <t>7 timer + 1 time til mundtligt forsvar
+ 2 timer pr. ekstra studerende til opgave og mundtligt forsvar</t>
  </si>
  <si>
    <t>8,000 timer v/1 studerende
10,000 timer v/2 studerende
12,000 timer v/3 studerende</t>
  </si>
  <si>
    <t xml:space="preserve">
S450038101</t>
  </si>
  <si>
    <t>Anvendt videnskabelig metode - spor 1</t>
  </si>
  <si>
    <t>1 time pr opgave samt 2 timer for opgavegodkendelse.</t>
  </si>
  <si>
    <t>1,000 time pr. studererende
2,000 timer til opgavegodkendelse</t>
  </si>
  <si>
    <t>Individuel 24-timers hjemmeopgave</t>
  </si>
  <si>
    <t>S450074101</t>
  </si>
  <si>
    <t>Anvendt videnskabelig metode - spor 2</t>
  </si>
  <si>
    <t>1 time pr. opgave samt 2 timer for opgavegodkendelse</t>
  </si>
  <si>
    <t>S450030101</t>
  </si>
  <si>
    <t>Anvendt videnskabelig metode - spor 3</t>
  </si>
  <si>
    <t>30 min pr. opgave samt 30 min til forsvar</t>
  </si>
  <si>
    <t xml:space="preserve">1,000 time pr. studerende
</t>
  </si>
  <si>
    <t>S450031101</t>
  </si>
  <si>
    <t>Anvendt videnskabelig metode - spor 4</t>
  </si>
  <si>
    <t>KA - jordemodervidenskab</t>
  </si>
  <si>
    <t>S920004101</t>
  </si>
  <si>
    <t>Evidensbasering og Kvalitetsudvikling af Jordemoderfaglig praksis II (skriftlig gruppeopgave)</t>
  </si>
  <si>
    <t xml:space="preserve">120 min pr. gr. opg. </t>
  </si>
  <si>
    <t>2,000 timer v/1 gruppeopgave
4,000 timer v/2 gruppeopgaver</t>
  </si>
  <si>
    <t>S920000101</t>
  </si>
  <si>
    <t>Speciale - 3 studerende</t>
  </si>
  <si>
    <t>9 timer</t>
  </si>
  <si>
    <t>Gældende for de 5 uddannelser, hvis der gives dispensation til at skrive sammen 3 studerende</t>
  </si>
  <si>
    <t>KA - klinisk biomekanik</t>
  </si>
  <si>
    <t>OSCE-eksaminer</t>
  </si>
  <si>
    <t>Eksaminationstid
+ 60 min før eksamen til gennemgang
+ 60 min forud til pensum opdatering</t>
  </si>
  <si>
    <t>S250035101
S250042101 NY S250044101 NY</t>
  </si>
  <si>
    <t>Kandidatspeciale (K6/K7/K8)</t>
  </si>
  <si>
    <t>300 min for gennemlæsning af speciale
+ 45 min pr. stud. ved 2 studerende til forsvar
eller 1 time (prægraduat) ved 1 studerende til forsvar</t>
  </si>
  <si>
    <t>6,500 timer v/2 studerende
6,000 timer v/1 studerende</t>
  </si>
  <si>
    <t>S250046101</t>
  </si>
  <si>
    <t>Billeddiagnostik 1 &amp; 2 (K5/K6)</t>
  </si>
  <si>
    <t>2 timer til godkendelse (deles ofte af 2 censorer med 1 time til hver) + 120 min. pr. stud</t>
  </si>
  <si>
    <t>2,000 time pr. studererende
2,000 timer til opgavegodkendelse (kan deles af 2 censorer med 1 time til hver)</t>
  </si>
  <si>
    <t>S250003101</t>
  </si>
  <si>
    <t>390 min (er for 2 studerende)</t>
  </si>
  <si>
    <t>6,500 timer v/2 studerende</t>
  </si>
  <si>
    <t>S250048102</t>
  </si>
  <si>
    <t>Præklinisk kursus</t>
  </si>
  <si>
    <t>2 timer for godkendelse af eksamensopgaven. Derudover timer for deltagelse i eksamen - afhænger af hvor mange hold der er. Varierer fra eksamen til eksamen. Derudover 1 time til karaktergivning.</t>
  </si>
  <si>
    <t xml:space="preserve">Se Sussis beskrivelse af norm til venstre. </t>
  </si>
  <si>
    <t>OSCE-eksamen</t>
  </si>
  <si>
    <t>S250020101</t>
  </si>
  <si>
    <t>Ekstremiteter (K1/K3): Diagnostik og behandling af ekstremitetslidelser</t>
  </si>
  <si>
    <t>2 timer til forberedelse + den faktiske tid for deltagelse i eksamen</t>
  </si>
  <si>
    <t>Praktisk mundtlig eksamen</t>
  </si>
  <si>
    <t>KA - klinisk sygepleje</t>
  </si>
  <si>
    <t>S940004101</t>
  </si>
  <si>
    <t>KS4 - Sundhedsfremme, forebyggelse, rehabilitering og palliation i klinisk sygepleje</t>
  </si>
  <si>
    <t>90 min.</t>
  </si>
  <si>
    <t>S940000101</t>
  </si>
  <si>
    <t>KA - medicin</t>
  </si>
  <si>
    <t>S150011101</t>
  </si>
  <si>
    <t>K6: Evidensbaseret medicin II - MCQ - 30 spørgsmål</t>
  </si>
  <si>
    <t>3,5 timer (MCQ) Ordinære
Re-eksamen - 25 min pr. studerende (KSO)</t>
  </si>
  <si>
    <t>3,500 timer
pr. studerende 0,417 timer</t>
  </si>
  <si>
    <t>S150104101</t>
  </si>
  <si>
    <t>K5-K6 Odense: Evidensbaseret medicin - Skriftlig eksamen</t>
  </si>
  <si>
    <t>S160024301</t>
  </si>
  <si>
    <t>K5-K6 Esbjerg: Evidensbaseret medicin - Skriftlig eksamen</t>
  </si>
  <si>
    <t>S150082101</t>
  </si>
  <si>
    <t>Modul K3: Fordøjelseskanalen, ernæring og metabolisme - MCQ - 100 spørgsmål</t>
  </si>
  <si>
    <t>5,000 timer</t>
  </si>
  <si>
    <t>S150090101</t>
  </si>
  <si>
    <t xml:space="preserve">K3 Odense: Fordøjelseskanalen, ernæring og metabolisme - MCQ - 100 spørgsmål </t>
  </si>
  <si>
    <t>Re-eks.  3 timer for eksamenssættet plus 15 min. pr studerende. Iflg. Kirsten Z. mail 30/5-23</t>
  </si>
  <si>
    <t>S160004301</t>
  </si>
  <si>
    <t>K3 Esbjerg: Fordøjelseskanalen, ernæring og metabolisme - MCQ - 100 spørgsmål</t>
  </si>
  <si>
    <t>S150108101</t>
  </si>
  <si>
    <t>Kandidatspeciale - forskningsprofil - 1 studerende</t>
  </si>
  <si>
    <t xml:space="preserve">5 timer </t>
  </si>
  <si>
    <t>S150059101</t>
  </si>
  <si>
    <t>Kandidatspeciale - forskningsprofil - 2 studerende</t>
  </si>
  <si>
    <t>7 timer</t>
  </si>
  <si>
    <t>7,000 timer</t>
  </si>
  <si>
    <t>S150057101</t>
  </si>
  <si>
    <t>Kandidatspeciale - international profil - 1 studerende</t>
  </si>
  <si>
    <t>Kandidatspeciale - international profil - 2 studerende</t>
  </si>
  <si>
    <t>S150114101</t>
  </si>
  <si>
    <t>S150072101</t>
  </si>
  <si>
    <t>Kandidatspeciale - innovations- og klinisk ledelsesprofil - 1 studerende</t>
  </si>
  <si>
    <t>Kandidatspeciale - innovations- og klinisk ledelsesprofil - 2 studerende</t>
  </si>
  <si>
    <t>S150111101</t>
  </si>
  <si>
    <t>Kandidatspeciale - klinik profil Odense - 1 studerende</t>
  </si>
  <si>
    <t>Kandidatspeciale - klinik profil Odense - 2 studerende</t>
  </si>
  <si>
    <t>S150051101</t>
  </si>
  <si>
    <t>S160021301</t>
  </si>
  <si>
    <t>Kandidatspeciale - klinik profil Esbjerg - 1 studerende</t>
  </si>
  <si>
    <t>Kandidatspeciale - klinik profil Esbjerg - 2 studerende</t>
  </si>
  <si>
    <t>S150056101</t>
  </si>
  <si>
    <t>Kandidatspeciale - paraklinisk profil - 1 studerende</t>
  </si>
  <si>
    <t>Kandidatspeciale - paraklinisk profil - 2 studerende</t>
  </si>
  <si>
    <t>7 Timer</t>
  </si>
  <si>
    <t>7,000 Timer</t>
  </si>
  <si>
    <t>S150083101</t>
  </si>
  <si>
    <t>K5: Nervesystem, somatiske og psykiske sygdomme - 75 spørgsmål</t>
  </si>
  <si>
    <t>3,75 timer</t>
  </si>
  <si>
    <t>3,750 timer</t>
  </si>
  <si>
    <t>S150100101</t>
  </si>
  <si>
    <t>K5 Odense: Nervesystem, somatiske og psykiske sygdomme - 75 spørgsmål</t>
  </si>
  <si>
    <t>S160011301</t>
  </si>
  <si>
    <t>K5 Esbjerg: Nervesystem, somatiske og psykiske sygdomme - 75 spørgsmål</t>
  </si>
  <si>
    <t>S150084101</t>
  </si>
  <si>
    <t>K6: Retsmedicin, nyrer og urinveje og kræft (3 delprøver)</t>
  </si>
  <si>
    <t>9 (3+3+1)</t>
  </si>
  <si>
    <t>Kræft: 2,5 timer (3 ECTS)
Nyrer &amp; urinveje: 30 min (MCQ) + 25 min pr. studerende (3 ECTS)
Retsmedicin: 15 min (MCQ) + 25 min pr. studerende (1 ECTS)</t>
  </si>
  <si>
    <t>Kræft: 2,500 timer
Nyrer &amp; urinveje: 0,500 timer (MCQ)+ 0,417 timer pr. studerende
Retsmedicin: 0,250 timer (MCQ) + 0,417 timer pr. studerende</t>
  </si>
  <si>
    <t>MCQ-opgaver og essays</t>
  </si>
  <si>
    <t>050922 / SHJ: Mdt. Omprøve : Tid for censor fysiske tilstedeværelse til omprøve samt 1/2-1 time forberedelse</t>
  </si>
  <si>
    <t>S150115101</t>
  </si>
  <si>
    <t>K6 Odense: Retsmedicin, nyrer og urinveje og kræft (3 delprøver)</t>
  </si>
  <si>
    <t>S160025301</t>
  </si>
  <si>
    <t>K6 Esbjerg: Retsmedicin, nyrer og urinveje og kræft (3 delprøver)</t>
  </si>
  <si>
    <t>S150030101</t>
  </si>
  <si>
    <t>K9: Hud, øjne, anvendt farmakologi og ældre  (3 delprøver)</t>
  </si>
  <si>
    <t xml:space="preserve">Ordinær prøve
Hud: 4 timer (godkendelse og votering) S150030122
Øje: 4 timer (godkendelse og votering) S150030132
Anvendt farmakologi og ældre: 2 timer (for kvalificering og godkendelse) samt 15 min pr. besvarelse S150030112
Omprøve:
tid for censors fysiske tilstedeværelse til omprøve samt 1/2 - 1 time for godkendelse af eksamensspørgsmål afhængig af antal af re-eksaminander og spørgsmålenes karakter. </t>
  </si>
  <si>
    <t xml:space="preserve">Ordinær prøve:
Hud: 4,000 timer
Øje: 4,000 timer
Anvendt farmakologi og ældre: 2 timer samt 0,25 time pr. studerende
Omprøve:
Se under censornorm </t>
  </si>
  <si>
    <t>Skriftlige stedprøver / mundtlig ved omprøver</t>
  </si>
  <si>
    <t>S150102101</t>
  </si>
  <si>
    <t>K9 Odense: Hud, øjne, anvendt farmakologi og ældre  (3 delprøver)</t>
  </si>
  <si>
    <t xml:space="preserve">Ordinær prøve
Hud: 4 timer (godkendelse og votering) S150102122
Øje: 4 timer (godkendelse og votering) S150102132
Anvendt farmakologi og ældre: 2 timer (for kvalificering og godkendelse) samt 15 min pr. besvarelse S150102112
Omprøve:
tid for censors fysiske tilstedeværelse til omprøve samt 1/2 - 1 time for godkendelse af eksamensspørgsmål afhængig af antal af re-eksaminander og spørgsmålenes karakter. </t>
  </si>
  <si>
    <t>S160013301</t>
  </si>
  <si>
    <t>K9 Esbjerg: Hud, øjne, anvendt farmakologi og ældre  (3 delprøver)</t>
  </si>
  <si>
    <t xml:space="preserve">Ordinær prøve
Hud: 4 timer (godkendelse og votering) S160013322
Øje: 4 timer (godkendelse og votering) S1660013332
Anvendt farmakologi og ældre: 2 timer (for kvalificering og godkendelse) samt 15 min pr. besvarelse S160013312
Omprøve:
tid for censors fysiske tilstedeværelse til omprøve samt 1/2 - 1 time for godkendelse af eksamensspørgsmål afhængig af antal af re-eksaminander og spørgsmålenes karakter. </t>
  </si>
  <si>
    <t>KA - psykologi</t>
  </si>
  <si>
    <t>S650000101</t>
  </si>
  <si>
    <t>Modul K08 - speciale</t>
  </si>
  <si>
    <t>8 timer for indvividuel Speciale u/forsvar
8 timer for gruppespeciale samt 30 min pr. studerende til forsvar</t>
  </si>
  <si>
    <t>S650014101</t>
  </si>
  <si>
    <t>K01: Klinisk psykologi, inkl. metode 9</t>
  </si>
  <si>
    <t>KA - sundhedsfaglig</t>
  </si>
  <si>
    <t>S950001101</t>
  </si>
  <si>
    <t>S950005101</t>
  </si>
  <si>
    <t>Evaluering</t>
  </si>
  <si>
    <t>KA-audiologi</t>
  </si>
  <si>
    <t>S850026101</t>
  </si>
  <si>
    <t>10-19000-19160</t>
  </si>
  <si>
    <t>sn-audiologi@health.sdu.dk</t>
  </si>
  <si>
    <t xml:space="preserve">Sidefag - psykologi </t>
  </si>
  <si>
    <t>S680008101</t>
  </si>
  <si>
    <t>Modul SF-K07 - Klinisk psykologi</t>
  </si>
  <si>
    <t>S680009101</t>
  </si>
  <si>
    <t>Modul SF-K08 - gruppeprojekt efterfulgt af indv. Mdt. Eksamen</t>
  </si>
  <si>
    <t>S680010101</t>
  </si>
  <si>
    <t>Modul SF-K09 - individuelt projekt</t>
  </si>
  <si>
    <t>2 timer inkl. Votering</t>
  </si>
  <si>
    <t>Modul SF-K09 - sidefagsopgave - gruppeprojekt</t>
  </si>
  <si>
    <t>Tilvalg - biologisk antropologi</t>
  </si>
  <si>
    <t>N800005101</t>
  </si>
  <si>
    <t>SU509 - Projektopgave biologisk antropologi</t>
  </si>
  <si>
    <t>60 min. første 5 opgaver - 20 min for de resterende</t>
  </si>
  <si>
    <t>Projektopgave</t>
  </si>
  <si>
    <t>Velfærdsteknologi</t>
  </si>
  <si>
    <t>T590026101</t>
  </si>
  <si>
    <t>Arbejds- og træningsfysiologi</t>
  </si>
  <si>
    <t>160 min for opgavegodkendelse + 20 min pr. opgavesæt*</t>
  </si>
  <si>
    <t>3,000 timer v/1 opgavesæt
3,333 timer v/2 opgavesæt
3,667 timer v/3 opgavesæt</t>
  </si>
  <si>
    <t>BMB - individuel studieaktivitet</t>
  </si>
  <si>
    <t>N210003101</t>
  </si>
  <si>
    <t>Individuel studieaktivitet ved BMB</t>
  </si>
  <si>
    <t>1,5 time</t>
  </si>
  <si>
    <t>1,500 time</t>
  </si>
  <si>
    <t>Projektrapport</t>
  </si>
  <si>
    <t>10-19000-19095/19155</t>
  </si>
  <si>
    <t>N200016102 / N210002102</t>
  </si>
  <si>
    <t>1,000 time</t>
  </si>
  <si>
    <t>N20/N21</t>
  </si>
  <si>
    <t>KA - Biokemi og molekylær biologi</t>
  </si>
  <si>
    <t>N210025102/
N210027102</t>
  </si>
  <si>
    <t>8 timer</t>
  </si>
  <si>
    <t>Kandidatspeciale m/forsvar</t>
  </si>
  <si>
    <t>**Oplyst af Mette Jantzen - TEK - 16-02-29</t>
  </si>
  <si>
    <t>***Bemærkninger - idræt / klinisk biomekanik-kandidat: Der skelnes ikke mellem opgavernes ECTS-størrelse. Der afregnes alene på eksamensformens art.</t>
  </si>
  <si>
    <t>Der gives - som hovedregel - ikke afregning for ikke indleverede specialer.</t>
  </si>
  <si>
    <t>Skriftlige hjemmeopgaver</t>
  </si>
  <si>
    <t>1 time + 30 min. pr. ekstra studerende</t>
  </si>
  <si>
    <t>Skriftlig hjemmeopgave (synopsis) m/mundtligt forsvar</t>
  </si>
  <si>
    <t>Opgave: 1 time + 30 min pr. ekstra studerende + mundtlig (tidsramme for mundtlige eksamen tillagt 5 min til votering)</t>
  </si>
  <si>
    <t>Skriftlig hjemmeopgave m/mundtligt forsvar</t>
  </si>
  <si>
    <t>120 min til opgavegodkendelse. 60 min for første 5 besvarelser, 20 min. til resterende</t>
  </si>
  <si>
    <t>120 min til opgavegodkendelse. 75 min for første 5 besvarelser, 25 min. til resterende</t>
  </si>
  <si>
    <t>0,333 timer</t>
  </si>
  <si>
    <t>25 min</t>
  </si>
  <si>
    <t>0,417 timer</t>
  </si>
  <si>
    <t>35 min</t>
  </si>
  <si>
    <t>0,583 timer</t>
  </si>
  <si>
    <t>BMB - virksomhedsprojekt</t>
  </si>
  <si>
    <t>N210044101</t>
  </si>
  <si>
    <t>Virksomhedsprojekt</t>
  </si>
  <si>
    <t>4 timer + evt. 30 min for mundtlig eksamen</t>
  </si>
  <si>
    <t>4,000 timer
4,500 timer</t>
  </si>
  <si>
    <t>Rapport - evt. m/mundtligt forsvar</t>
  </si>
  <si>
    <t>Sekretær: Jeanette</t>
  </si>
  <si>
    <t>N993518X02</t>
  </si>
  <si>
    <t>N210038101</t>
  </si>
  <si>
    <t>BMB829: Introduktion til histologiske og cytologiske tekniker - valgfag</t>
  </si>
  <si>
    <t>kontering - censorer - 181173</t>
  </si>
  <si>
    <t>Aftale på psykologi vedr. MCQ-opgaver.</t>
  </si>
  <si>
    <t>Honorering for godkendelse af MCQ-eksamenssæt:</t>
  </si>
  <si>
    <t xml:space="preserve">100 spørgsmål: </t>
  </si>
  <si>
    <t xml:space="preserve">80 spørgsmål: </t>
  </si>
  <si>
    <t xml:space="preserve">60 spørgsmål: </t>
  </si>
  <si>
    <t xml:space="preserve">40 spørgsmål: </t>
  </si>
  <si>
    <t>2 timer</t>
  </si>
  <si>
    <t>Bemærk: v. 50 spørgsmål rundes op til 3 timer.</t>
  </si>
  <si>
    <t>Hvis censor også skal rette opgaverne afregnes for 5 min. pr. studerende.</t>
  </si>
  <si>
    <t>Kontostreng</t>
  </si>
  <si>
    <t>Forvalgskoder</t>
  </si>
  <si>
    <t>Sagsbehandler - Outlook</t>
  </si>
  <si>
    <t>Nomenklatur, forklaringer</t>
  </si>
  <si>
    <t>Fakultetsbogstav</t>
  </si>
  <si>
    <t>B=SAMF, S=SUND, N=NAT, H=HUM, T=TEK</t>
  </si>
  <si>
    <t>H03</t>
  </si>
  <si>
    <t>&lt;-LHS: er det korrekt?</t>
  </si>
  <si>
    <t>Forvalg</t>
  </si>
  <si>
    <t>Se ovenfor. 2 cifre der angiver "gruppering"</t>
  </si>
  <si>
    <t>N80</t>
  </si>
  <si>
    <t>&lt;-LHS: hvordan behandles disse?</t>
  </si>
  <si>
    <t>Løbenummer</t>
  </si>
  <si>
    <t>Fortløbende nummer, 4 cifre</t>
  </si>
  <si>
    <t>10-19000-19125</t>
  </si>
  <si>
    <t>N56</t>
  </si>
  <si>
    <t>sn-farmaci@health.sdu.dk</t>
  </si>
  <si>
    <t>By-kode</t>
  </si>
  <si>
    <t>Talmæssig angivelse af udbudsby - nærmere nummerering følger</t>
  </si>
  <si>
    <t>Prøvenummer</t>
  </si>
  <si>
    <t>0 ved endelig eksamen eller UVA. Andre prøver nummereres med 1-9</t>
  </si>
  <si>
    <t>10-19000-19110</t>
  </si>
  <si>
    <t>sn-idraet@health.sdu.dk</t>
  </si>
  <si>
    <t>Type</t>
  </si>
  <si>
    <t>1=UVA, 2=EKA</t>
  </si>
  <si>
    <t>BA - idræt og sundhed: studielinje 1</t>
  </si>
  <si>
    <t>BA - idræt og sundhed: studielinje 2</t>
  </si>
  <si>
    <t>BA - idræt og sundhed: studielinje 3</t>
  </si>
  <si>
    <t>10-19000-19105</t>
  </si>
  <si>
    <t>sn-biomekanik-disp@health.sdu.dk</t>
  </si>
  <si>
    <t>BA - medicin</t>
  </si>
  <si>
    <t>10-19000-19100</t>
  </si>
  <si>
    <t>sund-medicin@health.sdu.dk</t>
  </si>
  <si>
    <t>10-19000-19100/19105</t>
  </si>
  <si>
    <t>10-19000-19120</t>
  </si>
  <si>
    <t>sn-psykologi@health.sdu.dk</t>
  </si>
  <si>
    <t>10-19000-19130</t>
  </si>
  <si>
    <t>mahansen@health.sdu.dk</t>
  </si>
  <si>
    <t>Erhvervskandidatsuddannelser</t>
  </si>
  <si>
    <t>Samme som kandidatuddannelsen</t>
  </si>
  <si>
    <t>10-19000-19140</t>
  </si>
  <si>
    <t>Fælles fag - Sundhedsvidenskab - eks. Valgfag</t>
  </si>
  <si>
    <t>Fællesfag - de 5</t>
  </si>
  <si>
    <t xml:space="preserve">KA - audiologi </t>
  </si>
  <si>
    <t>H04</t>
  </si>
  <si>
    <t>N81</t>
  </si>
  <si>
    <t>ipoetzsch@health.sdu.dk</t>
  </si>
  <si>
    <t>10-19000-19135</t>
  </si>
  <si>
    <t>10-19000-19150</t>
  </si>
  <si>
    <t xml:space="preserve">KA i konkurrence og eliteidræt - idræt og sundhed </t>
  </si>
  <si>
    <t>Masteruddannelse - MPQA</t>
  </si>
  <si>
    <t>-</t>
  </si>
  <si>
    <t>studienaevn_evu@sam.sdu.dk</t>
  </si>
  <si>
    <t>Masteruddannelse - rehabilitering</t>
  </si>
  <si>
    <t>Ph.D. - audiologi</t>
  </si>
  <si>
    <t xml:space="preserve">Ph.D. - farmaci </t>
  </si>
  <si>
    <t>Ph.D. - folkesundhed</t>
  </si>
  <si>
    <t>Ph.D. - idræt og sundhed</t>
  </si>
  <si>
    <t>Ph.D. - klinisk biomekanik</t>
  </si>
  <si>
    <t>Ph.D. - medicin</t>
  </si>
  <si>
    <t>Ph.D. - psykologi</t>
  </si>
  <si>
    <t xml:space="preserve">Sidefag - idræt og sundhed </t>
  </si>
  <si>
    <t>Velfærdsteknologi (KA)</t>
  </si>
  <si>
    <t>T59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</si>
</sst>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8">
    <font>
      <sz val="11"/>
      <color theme="1"/>
      <name val="Calibri"/>
      <family val="2"/>
      <scheme val="minor"/>
    </font>
    <font>
      <b/>
      <sz val="13"/>
      <color rgb="FF4F81BD"/>
      <name val="Cambria"/>
      <family val="1"/>
    </font>
    <font>
      <sz val="12"/>
      <color rgb="FF1F497D"/>
      <name val="Times New Roman"/>
      <family val="1"/>
    </font>
    <font>
      <b/>
      <sz val="11"/>
      <color theme="1"/>
      <name val="Calibri"/>
      <family val="2"/>
      <scheme val="minor"/>
    </font>
    <font>
      <sz val="11"/>
      <name val="Calibri"/>
      <family val="2"/>
      <scheme val="minor"/>
    </font>
    <font>
      <b/>
      <sz val="16"/>
      <name val="Calibri"/>
      <family val="2"/>
      <scheme val="minor"/>
    </font>
    <font>
      <i/>
      <sz val="11"/>
      <name val="Calibri"/>
      <family val="2"/>
      <scheme val="minor"/>
    </font>
    <font>
      <b/>
      <sz val="11"/>
      <name val="Calibri"/>
      <family val="2"/>
      <scheme val="minor"/>
    </font>
    <font>
      <sz val="11"/>
      <color rgb="FF000000"/>
      <name val="Calibri"/>
      <family val="2"/>
    </font>
    <font>
      <sz val="10"/>
      <color theme="1"/>
      <name val="Cambria"/>
      <family val="1"/>
    </font>
    <font>
      <b/>
      <sz val="11"/>
      <color theme="0"/>
      <name val="Calibri"/>
      <family val="2"/>
      <scheme val="minor"/>
    </font>
    <font>
      <sz val="11"/>
      <color rgb="FFFF0000"/>
      <name val="Calibri"/>
      <family val="2"/>
      <scheme val="minor"/>
    </font>
    <font>
      <b/>
      <sz val="14"/>
      <color theme="1"/>
      <name val="Calibri"/>
      <family val="2"/>
      <scheme val="minor"/>
    </font>
    <font>
      <sz val="9"/>
      <color indexed="81"/>
      <name val="Tahoma"/>
      <family val="2"/>
    </font>
    <font>
      <b/>
      <sz val="9"/>
      <color indexed="81"/>
      <name val="Tahoma"/>
      <family val="2"/>
    </font>
    <font>
      <sz val="8"/>
      <name val="Calibri"/>
      <family val="2"/>
      <scheme val="minor"/>
    </font>
    <font>
      <b/>
      <sz val="14"/>
      <name val="Calibri"/>
      <family val="2"/>
      <scheme val="minor"/>
    </font>
    <font>
      <sz val="11"/>
      <name val="Calibri"/>
      <family val="2"/>
    </font>
  </fonts>
  <fills count="8">
    <fill>
      <patternFill patternType="none"/>
    </fill>
    <fill>
      <patternFill patternType="gray125"/>
    </fill>
    <fill>
      <patternFill patternType="solid">
        <fgColor theme="4"/>
        <bgColor theme="4"/>
      </patternFill>
    </fill>
    <fill>
      <patternFill patternType="solid">
        <fgColor theme="6" tint="0.79998168889431442"/>
        <bgColor indexed="64"/>
      </patternFill>
    </fill>
    <fill>
      <patternFill patternType="solid">
        <fgColor theme="0" tint="-0.14996795556505021"/>
        <bgColor indexed="64"/>
      </patternFill>
    </fill>
    <fill>
      <patternFill patternType="solid">
        <fgColor theme="3" tint="0.59999389629810485"/>
        <bgColor indexed="64"/>
      </patternFill>
    </fill>
    <fill>
      <patternFill patternType="solid">
        <fgColor rgb="FFEBF1DE"/>
        <bgColor rgb="FF000000"/>
      </patternFill>
    </fill>
    <fill>
      <patternFill patternType="solid">
        <fgColor rgb="FFD9D9D9"/>
        <bgColor rgb="FF000000"/>
      </patternFill>
    </fill>
  </fills>
  <borders count="7">
    <border>
      <left/>
      <right/>
      <top/>
      <bottom/>
      <diagonal/>
    </border>
    <border>
      <left style="thin">
        <color theme="4"/>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right style="thin">
        <color theme="4"/>
      </right>
      <top/>
      <bottom/>
      <diagonal/>
    </border>
    <border>
      <left style="thin">
        <color theme="4"/>
      </left>
      <right/>
      <top/>
      <bottom/>
      <diagonal/>
    </border>
  </borders>
  <cellStyleXfs count="2">
    <xf numFmtId="0" fontId="0" fillId="0" borderId="0"/>
    <xf numFmtId="0" fontId="8" fillId="0" borderId="0"/>
  </cellStyleXfs>
  <cellXfs count="43">
    <xf numFmtId="0" fontId="0" fillId="0" borderId="0" xfId="0"/>
    <xf numFmtId="0" fontId="0" fillId="0" borderId="0" xfId="0" applyAlignment="1">
      <alignment horizontal="right"/>
    </xf>
    <xf numFmtId="0" fontId="1" fillId="0" borderId="0" xfId="0" applyFont="1" applyAlignment="1">
      <alignment vertical="center"/>
    </xf>
    <xf numFmtId="0" fontId="2" fillId="0" borderId="0" xfId="0" applyFont="1" applyAlignment="1">
      <alignment vertical="center"/>
    </xf>
    <xf numFmtId="0" fontId="3" fillId="0" borderId="0" xfId="0" applyFont="1"/>
    <xf numFmtId="0" fontId="0" fillId="0" borderId="0" xfId="0" applyAlignment="1">
      <alignment horizontal="left"/>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quotePrefix="1"/>
    <xf numFmtId="0" fontId="10" fillId="2" borderId="6" xfId="0" applyFont="1" applyFill="1" applyBorder="1"/>
    <xf numFmtId="0" fontId="10" fillId="2" borderId="5" xfId="0" applyFont="1" applyFill="1" applyBorder="1"/>
    <xf numFmtId="0" fontId="11" fillId="0" borderId="0" xfId="0" applyFont="1"/>
    <xf numFmtId="0" fontId="11" fillId="0" borderId="1" xfId="0" applyFont="1" applyBorder="1"/>
    <xf numFmtId="0" fontId="5" fillId="5" borderId="0" xfId="0" applyFont="1" applyFill="1" applyAlignment="1">
      <alignment horizontal="left" wrapText="1"/>
    </xf>
    <xf numFmtId="0" fontId="5" fillId="5" borderId="0" xfId="0" applyFont="1" applyFill="1" applyAlignment="1">
      <alignment wrapText="1"/>
    </xf>
    <xf numFmtId="0" fontId="4" fillId="3" borderId="0" xfId="0" applyFont="1" applyFill="1" applyAlignment="1">
      <alignment horizontal="left" wrapText="1"/>
    </xf>
    <xf numFmtId="0" fontId="4" fillId="0" borderId="0" xfId="0" applyFont="1" applyAlignment="1">
      <alignment horizontal="left" wrapText="1"/>
    </xf>
    <xf numFmtId="0" fontId="4" fillId="0" borderId="0" xfId="0" applyFont="1" applyAlignment="1">
      <alignment wrapText="1"/>
    </xf>
    <xf numFmtId="0" fontId="4" fillId="0" borderId="0" xfId="0" applyFont="1" applyAlignment="1">
      <alignment horizontal="right" wrapText="1"/>
    </xf>
    <xf numFmtId="0" fontId="8" fillId="0" borderId="0" xfId="1" applyAlignment="1">
      <alignment wrapText="1"/>
    </xf>
    <xf numFmtId="0" fontId="8" fillId="0" borderId="0" xfId="1" applyAlignment="1">
      <alignment horizontal="right" wrapText="1"/>
    </xf>
    <xf numFmtId="0" fontId="6" fillId="0" borderId="0" xfId="0" applyFont="1" applyAlignment="1">
      <alignment horizontal="left" wrapText="1"/>
    </xf>
    <xf numFmtId="0" fontId="4" fillId="0" borderId="0" xfId="0" applyFont="1" applyAlignment="1">
      <alignment horizontal="left" vertical="center" wrapText="1"/>
    </xf>
    <xf numFmtId="0" fontId="0" fillId="0" borderId="0" xfId="0" applyAlignment="1">
      <alignment horizontal="left" wrapText="1"/>
    </xf>
    <xf numFmtId="0" fontId="0" fillId="0" borderId="0" xfId="0" applyAlignment="1">
      <alignment wrapText="1"/>
    </xf>
    <xf numFmtId="0" fontId="0" fillId="0" borderId="0" xfId="0" applyAlignment="1">
      <alignment horizontal="right" wrapText="1"/>
    </xf>
    <xf numFmtId="0" fontId="9" fillId="0" borderId="0" xfId="0" applyFont="1" applyAlignment="1">
      <alignment wrapText="1"/>
    </xf>
    <xf numFmtId="0" fontId="9" fillId="0" borderId="0" xfId="0" applyFont="1" applyAlignment="1">
      <alignment horizontal="right" wrapText="1"/>
    </xf>
    <xf numFmtId="0" fontId="4" fillId="0" borderId="0" xfId="0" applyFont="1" applyAlignment="1">
      <alignment horizontal="left" vertical="top" wrapText="1"/>
    </xf>
    <xf numFmtId="0" fontId="7" fillId="0" borderId="0" xfId="0" applyFont="1" applyAlignment="1">
      <alignment horizontal="left" wrapText="1"/>
    </xf>
    <xf numFmtId="0" fontId="12" fillId="5" borderId="0" xfId="0" applyFont="1" applyFill="1" applyAlignment="1">
      <alignment horizontal="left" wrapText="1"/>
    </xf>
    <xf numFmtId="0" fontId="4" fillId="4" borderId="0" xfId="0" applyFont="1" applyFill="1" applyAlignment="1">
      <alignment horizontal="left" wrapText="1"/>
    </xf>
    <xf numFmtId="17" fontId="4" fillId="0" borderId="0" xfId="0" applyNumberFormat="1" applyFont="1" applyAlignment="1">
      <alignment horizontal="left" wrapText="1"/>
    </xf>
    <xf numFmtId="0" fontId="0" fillId="0" borderId="1" xfId="0" quotePrefix="1" applyBorder="1"/>
    <xf numFmtId="0" fontId="16" fillId="0" borderId="0" xfId="0" applyFont="1" applyAlignment="1">
      <alignment horizontal="left" wrapText="1"/>
    </xf>
    <xf numFmtId="0" fontId="17" fillId="6" borderId="0" xfId="0" applyFont="1" applyFill="1" applyAlignment="1">
      <alignment wrapText="1"/>
    </xf>
    <xf numFmtId="0" fontId="17" fillId="0" borderId="0" xfId="0" applyFont="1" applyAlignment="1">
      <alignment wrapText="1"/>
    </xf>
    <xf numFmtId="0" fontId="17" fillId="7" borderId="0" xfId="0" applyFont="1" applyFill="1" applyAlignment="1">
      <alignment wrapText="1"/>
    </xf>
    <xf numFmtId="0" fontId="8" fillId="0" borderId="0" xfId="0" applyFont="1" applyAlignment="1">
      <alignment wrapText="1"/>
    </xf>
    <xf numFmtId="0" fontId="3" fillId="0" borderId="0" xfId="0" applyFont="1" applyAlignment="1">
      <alignment horizontal="left"/>
    </xf>
  </cellXfs>
  <cellStyles count="2">
    <cellStyle name="Normal" xfId="0" builtinId="0"/>
    <cellStyle name="Normal 2" xfId="1" xr:uid="{905ECD3B-6C87-412A-84C9-43853AF71D66}"/>
  </cellStyles>
  <dxfs count="2">
    <dxf>
      <border outline="0">
        <top style="thin">
          <color theme="4"/>
        </top>
      </border>
    </dxf>
    <dxf>
      <font>
        <b/>
        <i val="0"/>
        <strike val="0"/>
        <condense val="0"/>
        <extend val="0"/>
        <outline val="0"/>
        <shadow val="0"/>
        <u val="none"/>
        <vertAlign val="baseline"/>
        <sz val="11"/>
        <color theme="0"/>
        <name val="Calibri"/>
        <family val="2"/>
        <scheme val="minor"/>
      </font>
      <fill>
        <patternFill patternType="solid">
          <fgColor theme="4"/>
          <bgColor theme="4"/>
        </patternFill>
      </fill>
    </dxf>
  </dxfs>
  <tableStyles count="1" defaultTableStyle="TableStyleMedium2" defaultPivotStyle="PivotStyleLight16">
    <tableStyle name="Invisible" pivot="0" table="0" count="0" xr9:uid="{EDD2055F-0B20-4D68-BEB7-EA8DAACC0499}"/>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2F16E22-26AA-44A5-A91B-A9ED126572D6}" name="Tabel2" displayName="Tabel2" ref="A1:D54" totalsRowShown="0" headerRowDxfId="1" tableBorderDxfId="0">
  <autoFilter ref="A1:D54" xr:uid="{171044F5-1E28-46A6-8754-CCB2334D55A8}"/>
  <sortState xmlns:xlrd2="http://schemas.microsoft.com/office/spreadsheetml/2017/richdata2" ref="A2:D53">
    <sortCondition ref="A1:A54"/>
  </sortState>
  <tableColumns count="4">
    <tableColumn id="1" xr3:uid="{4910477F-6FE6-471D-B284-739E7CEFE6F6}" name="Uddannelse"/>
    <tableColumn id="2" xr3:uid="{952752C6-32CA-4BE9-88EE-DB640294A289}" name="Kontostreng"/>
    <tableColumn id="3" xr3:uid="{C17359D7-D0AD-4C10-B9FC-00A996C7E0C4}" name="Forvalgskoder"/>
    <tableColumn id="4" xr3:uid="{61FD1CE0-C651-4249-949F-E67F71C91ED9}" name="Sagsbehandler - Outlook"/>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74"/>
  <sheetViews>
    <sheetView tabSelected="1" zoomScale="90" zoomScaleNormal="90" workbookViewId="0">
      <pane xSplit="3" ySplit="1" topLeftCell="D55" activePane="bottomRight" state="frozen"/>
      <selection pane="bottomRight" activeCell="G79" sqref="G79"/>
      <selection pane="bottomLeft" activeCell="A2" sqref="A2"/>
      <selection pane="topRight" activeCell="E1" sqref="E1"/>
    </sheetView>
  </sheetViews>
  <sheetFormatPr defaultColWidth="9.140625" defaultRowHeight="15"/>
  <cols>
    <col min="1" max="1" width="20" style="19" customWidth="1"/>
    <col min="2" max="2" width="15" style="19" customWidth="1"/>
    <col min="3" max="3" width="51.42578125" style="19" bestFit="1" customWidth="1"/>
    <col min="4" max="4" width="9.42578125" style="19" bestFit="1" customWidth="1"/>
    <col min="5" max="5" width="16.28515625" style="19" customWidth="1"/>
    <col min="6" max="6" width="50" style="20" customWidth="1"/>
    <col min="7" max="7" width="36.28515625" style="21" customWidth="1"/>
    <col min="8" max="8" width="35.140625" style="19" customWidth="1"/>
    <col min="9" max="9" width="42.140625" style="19" customWidth="1"/>
    <col min="10" max="10" width="22.28515625" style="19" customWidth="1"/>
    <col min="11" max="11" width="15" style="19" customWidth="1"/>
    <col min="12" max="12" width="46.28515625" style="19" customWidth="1"/>
    <col min="13" max="16384" width="9.140625" style="19"/>
  </cols>
  <sheetData>
    <row r="1" spans="1:12" ht="38.25">
      <c r="A1" s="16" t="s">
        <v>0</v>
      </c>
      <c r="B1" s="16" t="s">
        <v>1</v>
      </c>
      <c r="C1" s="16" t="s">
        <v>2</v>
      </c>
      <c r="D1" s="16" t="s">
        <v>3</v>
      </c>
      <c r="E1" s="16" t="s">
        <v>4</v>
      </c>
      <c r="F1" s="17" t="s">
        <v>5</v>
      </c>
      <c r="G1" s="16" t="s">
        <v>6</v>
      </c>
      <c r="H1" s="16" t="s">
        <v>7</v>
      </c>
      <c r="I1" s="16" t="s">
        <v>8</v>
      </c>
      <c r="J1" s="33" t="s">
        <v>9</v>
      </c>
      <c r="K1" s="33" t="s">
        <v>10</v>
      </c>
      <c r="L1" s="33" t="s">
        <v>11</v>
      </c>
    </row>
    <row r="2" spans="1:12" ht="30">
      <c r="A2" s="18" t="s">
        <v>12</v>
      </c>
      <c r="B2" s="19" t="s">
        <v>13</v>
      </c>
      <c r="C2" s="19" t="s">
        <v>14</v>
      </c>
      <c r="D2" s="19">
        <v>10</v>
      </c>
      <c r="F2" s="20" t="s">
        <v>15</v>
      </c>
      <c r="G2" s="21" t="s">
        <v>16</v>
      </c>
      <c r="H2" s="19" t="s">
        <v>17</v>
      </c>
      <c r="J2" s="34" t="str">
        <f>VLOOKUP(A2,Tabel2[],2)</f>
        <v>10-19000-19160</v>
      </c>
      <c r="K2" s="34">
        <f>VLOOKUP(A2,Tabel2[],3)</f>
        <v>80</v>
      </c>
      <c r="L2" s="34" t="str">
        <f>VLOOKUP(A2,Tabel2[],4)</f>
        <v>sn-audiologi@health.sdu.dk</v>
      </c>
    </row>
    <row r="3" spans="1:12" ht="45">
      <c r="A3" s="18" t="s">
        <v>12</v>
      </c>
      <c r="B3" s="19" t="s">
        <v>18</v>
      </c>
      <c r="C3" s="19" t="s">
        <v>19</v>
      </c>
      <c r="D3" s="19">
        <v>5</v>
      </c>
      <c r="E3" s="21" t="s">
        <v>20</v>
      </c>
      <c r="H3" s="19" t="s">
        <v>21</v>
      </c>
      <c r="I3" s="20" t="s">
        <v>22</v>
      </c>
      <c r="J3" s="34" t="str">
        <f>VLOOKUP(A3,Tabel2[],2)</f>
        <v>10-19000-19160</v>
      </c>
      <c r="K3" s="34">
        <f>VLOOKUP(A3,Tabel2[],3)</f>
        <v>80</v>
      </c>
      <c r="L3" s="34" t="str">
        <f>VLOOKUP(A3,Tabel2[],4)</f>
        <v>sn-audiologi@health.sdu.dk</v>
      </c>
    </row>
    <row r="4" spans="1:12" ht="45">
      <c r="A4" s="18" t="s">
        <v>12</v>
      </c>
      <c r="B4" s="19" t="s">
        <v>23</v>
      </c>
      <c r="C4" s="19" t="s">
        <v>24</v>
      </c>
      <c r="D4" s="19">
        <v>5</v>
      </c>
      <c r="E4" s="21" t="s">
        <v>25</v>
      </c>
      <c r="F4" s="20" t="s">
        <v>26</v>
      </c>
      <c r="G4" s="21" t="s">
        <v>27</v>
      </c>
      <c r="H4" s="19" t="s">
        <v>28</v>
      </c>
      <c r="I4" s="20"/>
      <c r="J4" s="34" t="str">
        <f>VLOOKUP(A4,Tabel2[],2)</f>
        <v>10-19000-19160</v>
      </c>
      <c r="K4" s="34">
        <f>VLOOKUP(A4,Tabel2[],3)</f>
        <v>80</v>
      </c>
      <c r="L4" s="34" t="str">
        <f>VLOOKUP(A4,Tabel2[],4)</f>
        <v>sn-audiologi@health.sdu.dk</v>
      </c>
    </row>
    <row r="5" spans="1:12">
      <c r="A5" s="18" t="s">
        <v>12</v>
      </c>
      <c r="B5" s="19" t="s">
        <v>29</v>
      </c>
      <c r="C5" s="19" t="s">
        <v>30</v>
      </c>
      <c r="D5" s="19">
        <v>10</v>
      </c>
      <c r="E5" s="21" t="s">
        <v>31</v>
      </c>
      <c r="F5" s="20" t="s">
        <v>15</v>
      </c>
      <c r="G5" s="21" t="s">
        <v>16</v>
      </c>
      <c r="H5" s="19" t="s">
        <v>32</v>
      </c>
      <c r="I5" s="20"/>
      <c r="J5" s="34" t="str">
        <f>VLOOKUP(A5,Tabel2[],2)</f>
        <v>10-19000-19160</v>
      </c>
      <c r="K5" s="34">
        <f>VLOOKUP(A5,Tabel2[],3)</f>
        <v>80</v>
      </c>
      <c r="L5" s="34" t="str">
        <f>VLOOKUP(A5,Tabel2[],4)</f>
        <v>sn-audiologi@health.sdu.dk</v>
      </c>
    </row>
    <row r="6" spans="1:12">
      <c r="A6" s="18" t="s">
        <v>12</v>
      </c>
      <c r="B6" s="19" t="s">
        <v>33</v>
      </c>
      <c r="C6" s="19" t="s">
        <v>34</v>
      </c>
      <c r="D6" s="19">
        <v>5</v>
      </c>
      <c r="E6" s="21" t="s">
        <v>35</v>
      </c>
      <c r="F6" s="20" t="s">
        <v>36</v>
      </c>
      <c r="G6" s="21" t="s">
        <v>37</v>
      </c>
      <c r="H6" s="19" t="s">
        <v>38</v>
      </c>
      <c r="I6" s="20"/>
      <c r="J6" s="34" t="str">
        <f>VLOOKUP(A6,Tabel2[],2)</f>
        <v>10-19000-19160</v>
      </c>
      <c r="K6" s="34">
        <v>80</v>
      </c>
      <c r="L6" s="34"/>
    </row>
    <row r="7" spans="1:12">
      <c r="A7" s="18" t="s">
        <v>12</v>
      </c>
      <c r="B7" s="19" t="s">
        <v>33</v>
      </c>
      <c r="C7" s="19" t="s">
        <v>39</v>
      </c>
      <c r="D7" s="19">
        <v>5</v>
      </c>
      <c r="E7" s="21" t="s">
        <v>40</v>
      </c>
      <c r="F7" s="20" t="s">
        <v>15</v>
      </c>
      <c r="G7" s="21" t="s">
        <v>16</v>
      </c>
      <c r="H7" s="19" t="s">
        <v>41</v>
      </c>
      <c r="I7" s="20"/>
      <c r="J7" s="34" t="str">
        <f>VLOOKUP(A7,Tabel2[],2)</f>
        <v>10-19000-19160</v>
      </c>
      <c r="K7" s="34">
        <v>80</v>
      </c>
      <c r="L7" s="34"/>
    </row>
    <row r="8" spans="1:12" ht="45">
      <c r="A8" s="18" t="s">
        <v>12</v>
      </c>
      <c r="B8" s="19" t="s">
        <v>42</v>
      </c>
      <c r="C8" s="19" t="s">
        <v>43</v>
      </c>
      <c r="D8" s="19">
        <v>5</v>
      </c>
      <c r="E8" s="21" t="s">
        <v>20</v>
      </c>
      <c r="H8" s="19" t="s">
        <v>32</v>
      </c>
      <c r="I8" s="20" t="s">
        <v>22</v>
      </c>
      <c r="J8" s="34" t="str">
        <f>VLOOKUP(A8,Tabel2[],2)</f>
        <v>10-19000-19160</v>
      </c>
      <c r="K8" s="34">
        <f>VLOOKUP(A8,Tabel2[],3)</f>
        <v>80</v>
      </c>
      <c r="L8" s="34" t="str">
        <f>VLOOKUP(A8,Tabel2[],4)</f>
        <v>sn-audiologi@health.sdu.dk</v>
      </c>
    </row>
    <row r="9" spans="1:12">
      <c r="A9" s="18" t="s">
        <v>12</v>
      </c>
      <c r="B9" s="19" t="s">
        <v>44</v>
      </c>
      <c r="C9" s="19" t="s">
        <v>45</v>
      </c>
      <c r="D9" s="19">
        <v>5</v>
      </c>
      <c r="E9" s="21"/>
      <c r="H9" s="19" t="s">
        <v>46</v>
      </c>
      <c r="I9" s="20" t="s">
        <v>22</v>
      </c>
      <c r="J9" s="34" t="str">
        <f>VLOOKUP(A9,Tabel2[],2)</f>
        <v>10-19000-19160</v>
      </c>
      <c r="K9" s="34">
        <f>VLOOKUP(A9,Tabel2[],3)</f>
        <v>80</v>
      </c>
      <c r="L9" s="34" t="str">
        <f>VLOOKUP(A9,Tabel2[],4)</f>
        <v>sn-audiologi@health.sdu.dk</v>
      </c>
    </row>
    <row r="10" spans="1:12" ht="30">
      <c r="A10" s="18" t="s">
        <v>12</v>
      </c>
      <c r="B10" s="19" t="s">
        <v>47</v>
      </c>
      <c r="C10" s="19" t="s">
        <v>48</v>
      </c>
      <c r="D10" s="19">
        <v>15</v>
      </c>
      <c r="E10" s="21"/>
      <c r="F10" s="20" t="s">
        <v>49</v>
      </c>
      <c r="G10" s="21" t="s">
        <v>50</v>
      </c>
      <c r="H10" s="19" t="s">
        <v>51</v>
      </c>
      <c r="I10" s="20"/>
      <c r="J10" s="34" t="str">
        <f>VLOOKUP(A10,Tabel2[],2)</f>
        <v>10-19000-19160</v>
      </c>
      <c r="K10" s="34">
        <f>VLOOKUP(A10,Tabel2[],3)</f>
        <v>80</v>
      </c>
      <c r="L10" s="34" t="str">
        <f>VLOOKUP(A10,Tabel2[],4)</f>
        <v>sn-audiologi@health.sdu.dk</v>
      </c>
    </row>
    <row r="11" spans="1:12" ht="30">
      <c r="A11" s="18" t="s">
        <v>52</v>
      </c>
      <c r="B11" s="19" t="s">
        <v>53</v>
      </c>
      <c r="C11" s="19" t="s">
        <v>48</v>
      </c>
      <c r="D11" s="19">
        <v>15</v>
      </c>
      <c r="F11" s="20" t="s">
        <v>49</v>
      </c>
      <c r="G11" s="21" t="s">
        <v>50</v>
      </c>
      <c r="H11" s="19" t="s">
        <v>51</v>
      </c>
      <c r="J11" s="34" t="str">
        <f>VLOOKUP(A11,Tabel2[],2)</f>
        <v>10-19000-19160</v>
      </c>
      <c r="K11" s="34" t="str">
        <f>VLOOKUP(A11,Tabel2[],3)</f>
        <v>H03</v>
      </c>
      <c r="L11" s="34" t="str">
        <f>VLOOKUP(A11,Tabel2[],4)</f>
        <v>sn-audiologi@health.sdu.dk</v>
      </c>
    </row>
    <row r="12" spans="1:12" ht="45">
      <c r="A12" s="18" t="s">
        <v>52</v>
      </c>
      <c r="B12" s="19" t="s">
        <v>54</v>
      </c>
      <c r="C12" s="19" t="s">
        <v>55</v>
      </c>
      <c r="D12" s="19">
        <v>20</v>
      </c>
      <c r="F12" s="20" t="s">
        <v>56</v>
      </c>
      <c r="G12" s="21" t="s">
        <v>57</v>
      </c>
      <c r="H12" s="19" t="s">
        <v>58</v>
      </c>
      <c r="I12" s="19" t="s">
        <v>59</v>
      </c>
      <c r="J12" s="34" t="str">
        <f>VLOOKUP(A12,Tabel2[],2)</f>
        <v>10-19000-19160</v>
      </c>
      <c r="K12" s="34" t="str">
        <f>VLOOKUP(A12,Tabel2[],3)</f>
        <v>H03</v>
      </c>
      <c r="L12" s="34" t="str">
        <f>VLOOKUP(A12,Tabel2[],4)</f>
        <v>sn-audiologi@health.sdu.dk</v>
      </c>
    </row>
    <row r="13" spans="1:12" ht="45">
      <c r="A13" s="18" t="s">
        <v>60</v>
      </c>
      <c r="B13" s="19" t="s">
        <v>61</v>
      </c>
      <c r="C13" s="27" t="s">
        <v>62</v>
      </c>
      <c r="D13" s="19">
        <v>10</v>
      </c>
      <c r="E13" s="27" t="s">
        <v>63</v>
      </c>
      <c r="F13" s="27" t="s">
        <v>64</v>
      </c>
      <c r="G13" s="28" t="s">
        <v>65</v>
      </c>
      <c r="I13" s="27" t="s">
        <v>66</v>
      </c>
      <c r="J13" s="34" t="str">
        <f>VLOOKUP(A13,Tabel2[],2)</f>
        <v>10-19000-19155</v>
      </c>
      <c r="K13" s="34" t="str">
        <f>VLOOKUP(A13,Tabel2[],3)</f>
        <v>N80</v>
      </c>
      <c r="L13" s="34">
        <f>VLOOKUP(A13,Tabel2[],4)</f>
        <v>0</v>
      </c>
    </row>
    <row r="14" spans="1:12" ht="45">
      <c r="A14" s="18" t="s">
        <v>60</v>
      </c>
      <c r="B14" s="19" t="s">
        <v>67</v>
      </c>
      <c r="C14" s="27" t="s">
        <v>68</v>
      </c>
      <c r="D14" s="19">
        <v>5</v>
      </c>
      <c r="E14" s="27" t="s">
        <v>63</v>
      </c>
      <c r="F14" s="27" t="s">
        <v>64</v>
      </c>
      <c r="G14" s="28" t="s">
        <v>65</v>
      </c>
      <c r="I14" s="27" t="s">
        <v>69</v>
      </c>
      <c r="J14" s="34" t="str">
        <f>VLOOKUP(A14,Tabel2[],2)</f>
        <v>10-19000-19155</v>
      </c>
      <c r="K14" s="34" t="str">
        <f>VLOOKUP(A14,Tabel2[],3)</f>
        <v>N80</v>
      </c>
      <c r="L14" s="34">
        <f>VLOOKUP(A14,Tabel2[],4)</f>
        <v>0</v>
      </c>
    </row>
    <row r="15" spans="1:12">
      <c r="A15" s="18" t="s">
        <v>60</v>
      </c>
      <c r="B15" s="19" t="s">
        <v>70</v>
      </c>
      <c r="C15" s="27" t="s">
        <v>48</v>
      </c>
      <c r="D15" s="19" t="s">
        <v>71</v>
      </c>
      <c r="E15" s="27"/>
      <c r="F15" s="27" t="s">
        <v>64</v>
      </c>
      <c r="G15" s="28" t="s">
        <v>72</v>
      </c>
      <c r="I15" s="27"/>
      <c r="J15" s="34" t="s">
        <v>73</v>
      </c>
      <c r="K15" s="34" t="s">
        <v>74</v>
      </c>
      <c r="L15" s="34"/>
    </row>
    <row r="16" spans="1:12" ht="45">
      <c r="A16" s="18" t="s">
        <v>75</v>
      </c>
      <c r="B16" s="19" t="s">
        <v>76</v>
      </c>
      <c r="C16" s="19" t="s">
        <v>48</v>
      </c>
      <c r="D16" s="35" t="s">
        <v>77</v>
      </c>
      <c r="F16" s="20" t="s">
        <v>78</v>
      </c>
      <c r="G16" s="21" t="s">
        <v>72</v>
      </c>
      <c r="H16" s="19" t="s">
        <v>51</v>
      </c>
      <c r="I16" s="19" t="s">
        <v>79</v>
      </c>
      <c r="J16" s="34" t="str">
        <f>VLOOKUP(A16,Tabel2[],2)</f>
        <v>10-19000-19125</v>
      </c>
      <c r="K16" s="34" t="str">
        <f>VLOOKUP(A16,Tabel2[],3)</f>
        <v>N56</v>
      </c>
      <c r="L16" s="34" t="str">
        <f>VLOOKUP(A16,Tabel2[],4)</f>
        <v>sn-farmaci@health.sdu.dk</v>
      </c>
    </row>
    <row r="17" spans="1:12">
      <c r="A17" s="18" t="s">
        <v>75</v>
      </c>
      <c r="B17" s="19" t="s">
        <v>80</v>
      </c>
      <c r="C17" s="27" t="s">
        <v>81</v>
      </c>
      <c r="D17" s="19">
        <v>7.5</v>
      </c>
      <c r="E17" s="27" t="s">
        <v>63</v>
      </c>
      <c r="F17" s="27" t="s">
        <v>64</v>
      </c>
      <c r="I17" s="27" t="s">
        <v>69</v>
      </c>
      <c r="J17" s="34" t="str">
        <f>VLOOKUP(A17,Tabel2[],2)</f>
        <v>10-19000-19125</v>
      </c>
      <c r="K17" s="34" t="str">
        <f>VLOOKUP(A17,Tabel2[],3)</f>
        <v>N56</v>
      </c>
      <c r="L17" s="34" t="str">
        <f>VLOOKUP(A17,Tabel2[],4)</f>
        <v>sn-farmaci@health.sdu.dk</v>
      </c>
    </row>
    <row r="18" spans="1:12">
      <c r="A18" s="18" t="s">
        <v>82</v>
      </c>
      <c r="B18" s="19" t="s">
        <v>83</v>
      </c>
      <c r="C18" s="19" t="s">
        <v>84</v>
      </c>
      <c r="F18" s="20" t="s">
        <v>85</v>
      </c>
      <c r="G18" s="21" t="s">
        <v>72</v>
      </c>
      <c r="H18" s="19" t="s">
        <v>86</v>
      </c>
      <c r="J18" s="34" t="str">
        <f>VLOOKUP(A18,Tabel2[],2)</f>
        <v>10-19000-19115</v>
      </c>
      <c r="K18" s="34">
        <f>VLOOKUP(A18,Tabel2[],3)</f>
        <v>50</v>
      </c>
      <c r="L18" s="34" t="str">
        <f>VLOOKUP(A18,Tabel2[],4)</f>
        <v>sn-fsv@health.sdu.dk</v>
      </c>
    </row>
    <row r="19" spans="1:12">
      <c r="A19" s="18" t="s">
        <v>82</v>
      </c>
      <c r="B19" s="19" t="s">
        <v>83</v>
      </c>
      <c r="C19" s="19" t="s">
        <v>87</v>
      </c>
      <c r="F19" s="20" t="s">
        <v>88</v>
      </c>
      <c r="G19" s="21" t="s">
        <v>89</v>
      </c>
      <c r="H19" s="19" t="s">
        <v>86</v>
      </c>
      <c r="J19" s="34" t="str">
        <f>VLOOKUP(A19,Tabel2[],2)</f>
        <v>10-19000-19115</v>
      </c>
      <c r="K19" s="34">
        <f>VLOOKUP(A19,Tabel2[],3)</f>
        <v>50</v>
      </c>
      <c r="L19" s="34" t="str">
        <f>VLOOKUP(A19,Tabel2[],4)</f>
        <v>sn-fsv@health.sdu.dk</v>
      </c>
    </row>
    <row r="20" spans="1:12">
      <c r="A20" s="18" t="s">
        <v>82</v>
      </c>
      <c r="B20" s="19" t="s">
        <v>90</v>
      </c>
      <c r="C20" s="19" t="s">
        <v>91</v>
      </c>
      <c r="D20" s="19">
        <v>7</v>
      </c>
      <c r="E20" s="19" t="s">
        <v>92</v>
      </c>
      <c r="F20" s="20" t="s">
        <v>93</v>
      </c>
      <c r="G20" s="21" t="s">
        <v>94</v>
      </c>
      <c r="H20" s="19" t="s">
        <v>95</v>
      </c>
      <c r="J20" s="34" t="str">
        <f>VLOOKUP(A20,Tabel2[],2)</f>
        <v>10-19000-19115</v>
      </c>
      <c r="K20" s="34">
        <f>VLOOKUP(A20,Tabel2[],3)</f>
        <v>50</v>
      </c>
      <c r="L20" s="34" t="str">
        <f>VLOOKUP(A20,Tabel2[],4)</f>
        <v>sn-fsv@health.sdu.dk</v>
      </c>
    </row>
    <row r="21" spans="1:12">
      <c r="A21" s="18" t="s">
        <v>82</v>
      </c>
      <c r="B21" s="19" t="s">
        <v>96</v>
      </c>
      <c r="C21" s="19" t="s">
        <v>97</v>
      </c>
      <c r="D21" s="19">
        <v>7</v>
      </c>
      <c r="E21" s="19" t="s">
        <v>98</v>
      </c>
      <c r="F21" s="20" t="s">
        <v>93</v>
      </c>
      <c r="G21" s="21" t="s">
        <v>94</v>
      </c>
      <c r="H21" s="19" t="s">
        <v>17</v>
      </c>
      <c r="J21" s="34" t="str">
        <f>VLOOKUP(A21,Tabel2[],2)</f>
        <v>10-19000-19115</v>
      </c>
      <c r="K21" s="34">
        <f>VLOOKUP(A21,Tabel2[],3)</f>
        <v>50</v>
      </c>
      <c r="L21" s="34" t="str">
        <f>VLOOKUP(A21,Tabel2[],4)</f>
        <v>sn-fsv@health.sdu.dk</v>
      </c>
    </row>
    <row r="22" spans="1:12">
      <c r="A22" s="18" t="s">
        <v>82</v>
      </c>
      <c r="B22" s="19" t="s">
        <v>99</v>
      </c>
      <c r="C22" s="19" t="s">
        <v>100</v>
      </c>
      <c r="D22" s="19">
        <v>7</v>
      </c>
      <c r="E22" s="19" t="s">
        <v>98</v>
      </c>
      <c r="F22" s="20" t="s">
        <v>93</v>
      </c>
      <c r="G22" s="21" t="s">
        <v>94</v>
      </c>
      <c r="H22" s="19" t="s">
        <v>17</v>
      </c>
      <c r="J22" s="34" t="str">
        <f>VLOOKUP(A22,Tabel2[],2)</f>
        <v>10-19000-19115</v>
      </c>
      <c r="K22" s="34">
        <f>VLOOKUP(A22,Tabel2[],3)</f>
        <v>50</v>
      </c>
      <c r="L22" s="34" t="str">
        <f>VLOOKUP(A22,Tabel2[],4)</f>
        <v>sn-fsv@health.sdu.dk</v>
      </c>
    </row>
    <row r="23" spans="1:12">
      <c r="A23" s="18" t="s">
        <v>82</v>
      </c>
      <c r="B23" s="19" t="s">
        <v>101</v>
      </c>
      <c r="C23" s="19" t="s">
        <v>102</v>
      </c>
      <c r="D23" s="19">
        <v>10</v>
      </c>
      <c r="E23" s="19" t="s">
        <v>103</v>
      </c>
      <c r="F23" s="20" t="s">
        <v>104</v>
      </c>
      <c r="G23" s="21" t="s">
        <v>105</v>
      </c>
      <c r="H23" s="19" t="s">
        <v>17</v>
      </c>
      <c r="J23" s="34" t="str">
        <f>VLOOKUP(A23,Tabel2[],2)</f>
        <v>10-19000-19115</v>
      </c>
      <c r="K23" s="34">
        <f>VLOOKUP(A23,Tabel2[],3)</f>
        <v>50</v>
      </c>
      <c r="L23" s="34" t="str">
        <f>VLOOKUP(A23,Tabel2[],4)</f>
        <v>sn-fsv@health.sdu.dk</v>
      </c>
    </row>
    <row r="24" spans="1:12">
      <c r="A24" s="18" t="s">
        <v>82</v>
      </c>
      <c r="B24" s="19" t="s">
        <v>106</v>
      </c>
      <c r="C24" s="19" t="s">
        <v>107</v>
      </c>
      <c r="D24" s="19">
        <v>10</v>
      </c>
      <c r="E24" s="19" t="s">
        <v>98</v>
      </c>
      <c r="F24" s="20" t="s">
        <v>93</v>
      </c>
      <c r="G24" s="21" t="s">
        <v>94</v>
      </c>
      <c r="H24" s="19" t="s">
        <v>17</v>
      </c>
      <c r="J24" s="34" t="str">
        <f>VLOOKUP(A24,Tabel2[],2)</f>
        <v>10-19000-19115</v>
      </c>
      <c r="K24" s="34">
        <f>VLOOKUP(A24,Tabel2[],3)</f>
        <v>50</v>
      </c>
      <c r="L24" s="34" t="str">
        <f>VLOOKUP(A24,Tabel2[],4)</f>
        <v>sn-fsv@health.sdu.dk</v>
      </c>
    </row>
    <row r="25" spans="1:12" ht="45">
      <c r="A25" s="18" t="s">
        <v>108</v>
      </c>
      <c r="B25" s="19" t="s">
        <v>109</v>
      </c>
      <c r="C25" s="19" t="s">
        <v>48</v>
      </c>
      <c r="D25" s="19">
        <v>15</v>
      </c>
      <c r="F25" s="20" t="s">
        <v>110</v>
      </c>
      <c r="G25" s="21" t="s">
        <v>111</v>
      </c>
      <c r="H25" s="19" t="s">
        <v>112</v>
      </c>
      <c r="J25" s="34" t="str">
        <f>VLOOKUP(A25,Tabel2[],2)</f>
        <v>10-19000-19110</v>
      </c>
      <c r="K25" s="34">
        <f>VLOOKUP(A25,Tabel2[],3)</f>
        <v>40</v>
      </c>
      <c r="L25" s="34" t="s">
        <v>113</v>
      </c>
    </row>
    <row r="26" spans="1:12" ht="30">
      <c r="A26" s="18" t="s">
        <v>108</v>
      </c>
      <c r="B26" s="19" t="s">
        <v>114</v>
      </c>
      <c r="C26" s="19" t="s">
        <v>115</v>
      </c>
      <c r="D26" s="19">
        <v>5</v>
      </c>
      <c r="E26" s="19" t="s">
        <v>116</v>
      </c>
      <c r="F26" s="20" t="s">
        <v>117</v>
      </c>
      <c r="J26" s="34" t="str">
        <f>VLOOKUP(A26,Tabel2[],2)</f>
        <v>10-19000-19110</v>
      </c>
      <c r="K26" s="34">
        <f>VLOOKUP(A26,Tabel2[],3)</f>
        <v>40</v>
      </c>
      <c r="L26" s="34" t="s">
        <v>113</v>
      </c>
    </row>
    <row r="27" spans="1:12" ht="45">
      <c r="A27" s="18" t="s">
        <v>108</v>
      </c>
      <c r="B27" s="19" t="s">
        <v>118</v>
      </c>
      <c r="C27" s="19" t="s">
        <v>119</v>
      </c>
      <c r="D27" s="19">
        <v>4</v>
      </c>
      <c r="E27" s="19" t="s">
        <v>98</v>
      </c>
      <c r="F27" s="20" t="s">
        <v>120</v>
      </c>
      <c r="J27" s="34" t="str">
        <f>VLOOKUP(A27,Tabel2[],2)</f>
        <v>10-19000-19110</v>
      </c>
      <c r="K27" s="34">
        <f>VLOOKUP(A27,Tabel2[],3)</f>
        <v>40</v>
      </c>
      <c r="L27" s="34" t="s">
        <v>113</v>
      </c>
    </row>
    <row r="28" spans="1:12" ht="45">
      <c r="A28" s="18" t="s">
        <v>108</v>
      </c>
      <c r="B28" s="19" t="s">
        <v>121</v>
      </c>
      <c r="C28" s="19" t="s">
        <v>122</v>
      </c>
      <c r="D28" s="19">
        <v>4</v>
      </c>
      <c r="E28" s="19" t="s">
        <v>35</v>
      </c>
      <c r="F28" s="20" t="s">
        <v>123</v>
      </c>
      <c r="J28" s="34" t="str">
        <f>VLOOKUP(A28,Tabel2[],2)</f>
        <v>10-19000-19110</v>
      </c>
      <c r="K28" s="34">
        <f>VLOOKUP(A28,Tabel2[],3)</f>
        <v>40</v>
      </c>
      <c r="L28" s="34" t="s">
        <v>113</v>
      </c>
    </row>
    <row r="29" spans="1:12" ht="45">
      <c r="A29" s="18" t="s">
        <v>108</v>
      </c>
      <c r="B29" s="19" t="s">
        <v>124</v>
      </c>
      <c r="C29" s="19" t="s">
        <v>125</v>
      </c>
      <c r="D29" s="19">
        <v>10</v>
      </c>
      <c r="E29" s="19" t="s">
        <v>126</v>
      </c>
      <c r="F29" s="20" t="s">
        <v>127</v>
      </c>
      <c r="G29" s="21" t="s">
        <v>128</v>
      </c>
      <c r="H29" s="19" t="s">
        <v>129</v>
      </c>
      <c r="J29" s="34" t="str">
        <f>VLOOKUP(A29,Tabel2[],2)</f>
        <v>10-19000-19110</v>
      </c>
      <c r="K29" s="34">
        <f>VLOOKUP(A29,Tabel2[],3)</f>
        <v>40</v>
      </c>
      <c r="L29" s="34" t="s">
        <v>113</v>
      </c>
    </row>
    <row r="30" spans="1:12" ht="30">
      <c r="A30" s="18" t="s">
        <v>108</v>
      </c>
      <c r="B30" s="19" t="s">
        <v>130</v>
      </c>
      <c r="C30" s="19" t="s">
        <v>131</v>
      </c>
      <c r="D30" s="19">
        <v>10</v>
      </c>
      <c r="F30" s="20" t="s">
        <v>132</v>
      </c>
      <c r="J30" s="34" t="str">
        <f>VLOOKUP(A30,Tabel2[],2)</f>
        <v>10-19000-19110</v>
      </c>
      <c r="K30" s="34">
        <f>VLOOKUP(A30,Tabel2[],3)</f>
        <v>40</v>
      </c>
      <c r="L30" s="34" t="s">
        <v>113</v>
      </c>
    </row>
    <row r="31" spans="1:12" ht="30">
      <c r="A31" s="18" t="s">
        <v>108</v>
      </c>
      <c r="B31" s="19" t="s">
        <v>133</v>
      </c>
      <c r="C31" s="19" t="s">
        <v>134</v>
      </c>
      <c r="D31" s="19">
        <v>8</v>
      </c>
      <c r="F31" s="20" t="s">
        <v>135</v>
      </c>
      <c r="J31" s="34" t="str">
        <f>VLOOKUP(A31,Tabel2[],2)</f>
        <v>10-19000-19110</v>
      </c>
      <c r="K31" s="34">
        <f>VLOOKUP(A31,Tabel2[],3)</f>
        <v>40</v>
      </c>
      <c r="L31" s="34" t="s">
        <v>113</v>
      </c>
    </row>
    <row r="32" spans="1:12" ht="30">
      <c r="A32" s="18" t="s">
        <v>108</v>
      </c>
      <c r="B32" s="19" t="s">
        <v>136</v>
      </c>
      <c r="C32" s="19" t="s">
        <v>137</v>
      </c>
      <c r="D32" s="19">
        <v>4</v>
      </c>
      <c r="E32" s="19" t="s">
        <v>138</v>
      </c>
      <c r="F32" s="20" t="s">
        <v>139</v>
      </c>
      <c r="J32" s="34" t="str">
        <f>VLOOKUP(A32,Tabel2[],2)</f>
        <v>10-19000-19110</v>
      </c>
      <c r="K32" s="34">
        <f>VLOOKUP(A32,Tabel2[],3)</f>
        <v>40</v>
      </c>
      <c r="L32" s="34" t="s">
        <v>113</v>
      </c>
    </row>
    <row r="33" spans="1:12" ht="30">
      <c r="A33" s="18" t="s">
        <v>108</v>
      </c>
      <c r="B33" s="19" t="s">
        <v>140</v>
      </c>
      <c r="C33" s="19" t="s">
        <v>141</v>
      </c>
      <c r="D33" s="19">
        <v>5</v>
      </c>
      <c r="E33" s="19" t="s">
        <v>138</v>
      </c>
      <c r="F33" s="20" t="s">
        <v>142</v>
      </c>
      <c r="J33" s="34" t="str">
        <f>VLOOKUP(A33,Tabel2[],2)</f>
        <v>10-19000-19110</v>
      </c>
      <c r="K33" s="34">
        <f>VLOOKUP(A33,Tabel2[],3)</f>
        <v>40</v>
      </c>
      <c r="L33" s="34" t="s">
        <v>113</v>
      </c>
    </row>
    <row r="34" spans="1:12" ht="60">
      <c r="A34" s="18" t="s">
        <v>108</v>
      </c>
      <c r="B34" s="19" t="s">
        <v>143</v>
      </c>
      <c r="C34" s="19" t="s">
        <v>144</v>
      </c>
      <c r="D34" s="19">
        <v>10</v>
      </c>
      <c r="E34" s="19" t="s">
        <v>145</v>
      </c>
      <c r="F34" s="20" t="s">
        <v>146</v>
      </c>
      <c r="G34" s="21" t="s">
        <v>147</v>
      </c>
      <c r="H34" s="19" t="s">
        <v>148</v>
      </c>
      <c r="J34" s="34" t="str">
        <f>VLOOKUP(A34,Tabel2[],2)</f>
        <v>10-19000-19110</v>
      </c>
      <c r="K34" s="34">
        <f>VLOOKUP(A34,Tabel2[],3)</f>
        <v>40</v>
      </c>
      <c r="L34" s="34" t="s">
        <v>113</v>
      </c>
    </row>
    <row r="35" spans="1:12" ht="60">
      <c r="A35" s="18" t="s">
        <v>108</v>
      </c>
      <c r="B35" s="19" t="s">
        <v>149</v>
      </c>
      <c r="C35" s="19" t="s">
        <v>150</v>
      </c>
      <c r="D35" s="19">
        <v>7</v>
      </c>
      <c r="E35" s="19" t="s">
        <v>138</v>
      </c>
      <c r="F35" s="20" t="s">
        <v>151</v>
      </c>
      <c r="J35" s="34" t="str">
        <f>VLOOKUP(A35,Tabel2[],2)</f>
        <v>10-19000-19110</v>
      </c>
      <c r="K35" s="34">
        <f>VLOOKUP(A35,Tabel2[],3)</f>
        <v>40</v>
      </c>
      <c r="L35" s="34" t="s">
        <v>113</v>
      </c>
    </row>
    <row r="36" spans="1:12" ht="30">
      <c r="A36" s="18" t="s">
        <v>108</v>
      </c>
      <c r="B36" s="19" t="s">
        <v>152</v>
      </c>
      <c r="C36" s="19" t="s">
        <v>153</v>
      </c>
      <c r="D36" s="19">
        <v>4</v>
      </c>
      <c r="F36" s="20" t="s">
        <v>154</v>
      </c>
      <c r="G36" s="21" t="s">
        <v>155</v>
      </c>
      <c r="J36" s="34" t="str">
        <f>VLOOKUP(A36,Tabel2[],2)</f>
        <v>10-19000-19110</v>
      </c>
      <c r="K36" s="34">
        <f>VLOOKUP(A36,Tabel2[],3)</f>
        <v>40</v>
      </c>
      <c r="L36" s="34" t="s">
        <v>113</v>
      </c>
    </row>
    <row r="37" spans="1:12" ht="45">
      <c r="A37" s="18" t="s">
        <v>108</v>
      </c>
      <c r="B37" s="19" t="s">
        <v>156</v>
      </c>
      <c r="C37" s="19" t="s">
        <v>157</v>
      </c>
      <c r="D37" s="19">
        <v>15</v>
      </c>
      <c r="F37" s="20" t="s">
        <v>158</v>
      </c>
      <c r="G37" s="21" t="s">
        <v>159</v>
      </c>
      <c r="H37" s="19" t="s">
        <v>160</v>
      </c>
      <c r="J37" s="34" t="str">
        <f>VLOOKUP(A37,Tabel2[],2)</f>
        <v>10-19000-19110</v>
      </c>
      <c r="K37" s="34">
        <f>VLOOKUP(A37,Tabel2[],3)</f>
        <v>40</v>
      </c>
      <c r="L37" s="34" t="s">
        <v>113</v>
      </c>
    </row>
    <row r="38" spans="1:12" ht="30">
      <c r="A38" s="18" t="s">
        <v>161</v>
      </c>
      <c r="C38" s="19" t="s">
        <v>162</v>
      </c>
      <c r="F38" s="20" t="s">
        <v>163</v>
      </c>
      <c r="G38" s="21" t="s">
        <v>164</v>
      </c>
      <c r="H38" s="19" t="s">
        <v>51</v>
      </c>
      <c r="J38" s="34" t="str">
        <f>VLOOKUP(A38,Tabel2[],2)</f>
        <v>10-19000-19105</v>
      </c>
      <c r="K38" s="34">
        <f>VLOOKUP(A38,Tabel2[],3)</f>
        <v>20</v>
      </c>
      <c r="L38" s="34" t="str">
        <f>VLOOKUP(A38,Tabel2[],4)</f>
        <v>sn-biomekanik-disp@health.sdu.dk</v>
      </c>
    </row>
    <row r="39" spans="1:12" ht="30">
      <c r="A39" s="18" t="s">
        <v>161</v>
      </c>
      <c r="B39" s="19" t="s">
        <v>165</v>
      </c>
      <c r="C39" s="22" t="s">
        <v>166</v>
      </c>
      <c r="D39" s="19" t="s">
        <v>167</v>
      </c>
      <c r="E39" s="19" t="s">
        <v>40</v>
      </c>
      <c r="F39" s="20" t="s">
        <v>168</v>
      </c>
      <c r="H39" s="19" t="s">
        <v>169</v>
      </c>
      <c r="J39" s="34" t="str">
        <f>VLOOKUP(A39,Tabel2[],2)</f>
        <v>10-19000-19105</v>
      </c>
      <c r="K39" s="34">
        <f>VLOOKUP(A39,Tabel2[],3)</f>
        <v>20</v>
      </c>
      <c r="L39" s="34" t="str">
        <f>VLOOKUP(A39,Tabel2[],4)</f>
        <v>sn-biomekanik-disp@health.sdu.dk</v>
      </c>
    </row>
    <row r="40" spans="1:12" ht="45">
      <c r="A40" s="18" t="s">
        <v>170</v>
      </c>
      <c r="B40" s="27" t="s">
        <v>171</v>
      </c>
      <c r="C40" s="19" t="s">
        <v>172</v>
      </c>
      <c r="D40" s="19">
        <v>13</v>
      </c>
      <c r="F40" s="20" t="s">
        <v>173</v>
      </c>
      <c r="G40" s="21" t="s">
        <v>174</v>
      </c>
      <c r="H40" s="19" t="s">
        <v>17</v>
      </c>
      <c r="J40" s="34" t="str">
        <f>VLOOKUP(A40,Tabel2[],2)</f>
        <v>10-19000-19100/19105</v>
      </c>
      <c r="K40" s="34">
        <f>VLOOKUP(A40,Tabel2[],3)</f>
        <v>30</v>
      </c>
      <c r="L40" s="34" t="str">
        <f>VLOOKUP(A40,Tabel2[],4)</f>
        <v>sund-medicin@health.sdu.dk</v>
      </c>
    </row>
    <row r="41" spans="1:12" ht="45">
      <c r="A41" s="18" t="s">
        <v>170</v>
      </c>
      <c r="B41" s="19" t="s">
        <v>175</v>
      </c>
      <c r="C41" s="19" t="s">
        <v>176</v>
      </c>
      <c r="D41" s="19">
        <v>13</v>
      </c>
      <c r="F41" s="20" t="s">
        <v>15</v>
      </c>
      <c r="G41" s="21" t="s">
        <v>16</v>
      </c>
      <c r="H41" s="19" t="s">
        <v>17</v>
      </c>
      <c r="I41" s="24" t="s">
        <v>177</v>
      </c>
      <c r="J41" s="34" t="str">
        <f>VLOOKUP(A41,Tabel2[],2)</f>
        <v>10-19000-19100/19105</v>
      </c>
      <c r="K41" s="34">
        <f>VLOOKUP(A41,Tabel2[],3)</f>
        <v>30</v>
      </c>
      <c r="L41" s="34" t="str">
        <f>VLOOKUP(A41,Tabel2[],4)</f>
        <v>sund-medicin@health.sdu.dk</v>
      </c>
    </row>
    <row r="42" spans="1:12" ht="45">
      <c r="A42" s="18" t="s">
        <v>170</v>
      </c>
      <c r="B42" s="19" t="s">
        <v>178</v>
      </c>
      <c r="C42" s="19" t="s">
        <v>179</v>
      </c>
      <c r="D42" s="19">
        <v>10</v>
      </c>
      <c r="F42" s="20" t="s">
        <v>180</v>
      </c>
      <c r="G42" s="21" t="s">
        <v>181</v>
      </c>
      <c r="H42" s="19" t="s">
        <v>17</v>
      </c>
      <c r="J42" s="34" t="str">
        <f>VLOOKUP(A42,Tabel2[],2)</f>
        <v>10-19000-19100/19105</v>
      </c>
      <c r="K42" s="34">
        <f>VLOOKUP(A42,Tabel2[],3)</f>
        <v>30</v>
      </c>
      <c r="L42" s="34" t="str">
        <f>VLOOKUP(A42,Tabel2[],4)</f>
        <v>sund-medicin@health.sdu.dk</v>
      </c>
    </row>
    <row r="43" spans="1:12" ht="45">
      <c r="A43" s="18" t="s">
        <v>170</v>
      </c>
      <c r="B43" s="19" t="s">
        <v>182</v>
      </c>
      <c r="C43" s="19" t="s">
        <v>183</v>
      </c>
      <c r="D43" s="19">
        <v>10</v>
      </c>
      <c r="F43" s="20" t="s">
        <v>15</v>
      </c>
      <c r="G43" s="21" t="s">
        <v>16</v>
      </c>
      <c r="H43" s="19" t="s">
        <v>17</v>
      </c>
      <c r="J43" s="34" t="str">
        <f>VLOOKUP(A43,Tabel2[],2)</f>
        <v>10-19000-19100/19105</v>
      </c>
      <c r="K43" s="34">
        <f>VLOOKUP(A43,Tabel2[],3)</f>
        <v>30</v>
      </c>
      <c r="L43" s="34" t="str">
        <f>VLOOKUP(A43,Tabel2[],4)</f>
        <v>sund-medicin@health.sdu.dk</v>
      </c>
    </row>
    <row r="44" spans="1:12" ht="45">
      <c r="A44" s="18" t="s">
        <v>170</v>
      </c>
      <c r="B44" s="19" t="s">
        <v>184</v>
      </c>
      <c r="C44" s="19" t="s">
        <v>185</v>
      </c>
      <c r="D44" s="19">
        <v>10</v>
      </c>
      <c r="F44" s="20" t="s">
        <v>15</v>
      </c>
      <c r="G44" s="21" t="s">
        <v>16</v>
      </c>
      <c r="H44" s="19" t="s">
        <v>17</v>
      </c>
      <c r="J44" s="34" t="str">
        <f>VLOOKUP(A44,Tabel2[],2)</f>
        <v>10-19000-19100/19105</v>
      </c>
      <c r="K44" s="34">
        <f>VLOOKUP(A44,Tabel2[],3)</f>
        <v>30</v>
      </c>
      <c r="L44" s="34" t="str">
        <f>VLOOKUP(A44,Tabel2[],4)</f>
        <v>sund-medicin@health.sdu.dk</v>
      </c>
    </row>
    <row r="45" spans="1:12" ht="45">
      <c r="A45" s="18" t="s">
        <v>170</v>
      </c>
      <c r="B45" s="19" t="s">
        <v>186</v>
      </c>
      <c r="C45" s="19" t="s">
        <v>187</v>
      </c>
      <c r="D45" s="19">
        <v>10</v>
      </c>
      <c r="F45" s="20" t="s">
        <v>188</v>
      </c>
      <c r="G45" s="21" t="s">
        <v>189</v>
      </c>
      <c r="H45" s="19" t="s">
        <v>86</v>
      </c>
      <c r="I45" s="25" t="s">
        <v>190</v>
      </c>
      <c r="J45" s="34" t="str">
        <f>VLOOKUP(A45,Tabel2[],2)</f>
        <v>10-19000-19100/19105</v>
      </c>
      <c r="K45" s="34">
        <f>VLOOKUP(A45,Tabel2[],3)</f>
        <v>30</v>
      </c>
      <c r="L45" s="34" t="str">
        <f>VLOOKUP(A45,Tabel2[],4)</f>
        <v>sund-medicin@health.sdu.dk</v>
      </c>
    </row>
    <row r="46" spans="1:12">
      <c r="A46" s="18" t="s">
        <v>191</v>
      </c>
      <c r="B46" s="19" t="s">
        <v>192</v>
      </c>
      <c r="C46" s="19" t="s">
        <v>193</v>
      </c>
      <c r="D46" s="19">
        <v>15</v>
      </c>
      <c r="E46" s="19" t="s">
        <v>40</v>
      </c>
      <c r="F46" s="20" t="s">
        <v>194</v>
      </c>
      <c r="G46" s="21" t="s">
        <v>164</v>
      </c>
      <c r="H46" s="19" t="s">
        <v>51</v>
      </c>
      <c r="J46" s="34" t="str">
        <f>VLOOKUP(A46,Tabel2[],2)</f>
        <v>10-19000-19120</v>
      </c>
      <c r="K46" s="34">
        <f>VLOOKUP(A46,Tabel2[],3)</f>
        <v>60</v>
      </c>
      <c r="L46" s="34" t="str">
        <f>VLOOKUP(A46,Tabel2[],4)</f>
        <v>sn-psykologi@health.sdu.dk</v>
      </c>
    </row>
    <row r="47" spans="1:12">
      <c r="A47" s="18" t="s">
        <v>191</v>
      </c>
      <c r="B47" s="19" t="s">
        <v>195</v>
      </c>
      <c r="C47" s="19" t="s">
        <v>196</v>
      </c>
      <c r="D47" s="19">
        <v>15</v>
      </c>
      <c r="E47" s="19" t="s">
        <v>40</v>
      </c>
      <c r="F47" s="20" t="s">
        <v>194</v>
      </c>
      <c r="G47" s="21" t="s">
        <v>164</v>
      </c>
      <c r="H47" s="19" t="s">
        <v>51</v>
      </c>
      <c r="J47" s="34" t="str">
        <f>VLOOKUP(A47,Tabel2[],2)</f>
        <v>10-19000-19120</v>
      </c>
      <c r="K47" s="34">
        <f>VLOOKUP(A47,Tabel2[],3)</f>
        <v>60</v>
      </c>
      <c r="L47" s="34" t="str">
        <f>VLOOKUP(A47,Tabel2[],4)</f>
        <v>sn-psykologi@health.sdu.dk</v>
      </c>
    </row>
    <row r="48" spans="1:12" ht="60">
      <c r="A48" s="18" t="s">
        <v>191</v>
      </c>
      <c r="C48" s="19" t="s">
        <v>197</v>
      </c>
      <c r="F48" s="20" t="s">
        <v>198</v>
      </c>
      <c r="G48" s="21" t="s">
        <v>199</v>
      </c>
      <c r="H48" s="19" t="s">
        <v>200</v>
      </c>
      <c r="J48" s="34" t="str">
        <f>VLOOKUP(A48,Tabel2[],2)</f>
        <v>10-19000-19120</v>
      </c>
      <c r="K48" s="34">
        <f>VLOOKUP(A48,Tabel2[],3)</f>
        <v>60</v>
      </c>
      <c r="L48" s="34" t="str">
        <f>VLOOKUP(A48,Tabel2[],4)</f>
        <v>sn-psykologi@health.sdu.dk</v>
      </c>
    </row>
    <row r="49" spans="1:13" ht="45">
      <c r="A49" s="18" t="s">
        <v>191</v>
      </c>
      <c r="B49" s="19" t="s">
        <v>201</v>
      </c>
      <c r="C49" s="19" t="s">
        <v>202</v>
      </c>
      <c r="D49" s="19">
        <v>15</v>
      </c>
      <c r="E49" s="19" t="s">
        <v>203</v>
      </c>
      <c r="F49" s="20" t="s">
        <v>204</v>
      </c>
      <c r="G49" s="21" t="s">
        <v>205</v>
      </c>
      <c r="H49" s="19" t="s">
        <v>51</v>
      </c>
      <c r="J49" s="34" t="str">
        <f>VLOOKUP(A49,Tabel2[],2)</f>
        <v>10-19000-19120</v>
      </c>
      <c r="K49" s="34">
        <f>VLOOKUP(A49,Tabel2[],3)</f>
        <v>60</v>
      </c>
      <c r="L49" s="34" t="str">
        <f>VLOOKUP(A49,Tabel2[],4)</f>
        <v>sn-psykologi@health.sdu.dk</v>
      </c>
    </row>
    <row r="50" spans="1:13" ht="45">
      <c r="A50" s="18" t="s">
        <v>191</v>
      </c>
      <c r="B50" s="19" t="s">
        <v>206</v>
      </c>
      <c r="C50" s="19" t="s">
        <v>207</v>
      </c>
      <c r="D50" s="19">
        <v>15</v>
      </c>
      <c r="F50" s="20" t="s">
        <v>208</v>
      </c>
      <c r="G50" s="21" t="s">
        <v>209</v>
      </c>
      <c r="H50" s="19" t="s">
        <v>86</v>
      </c>
      <c r="J50" s="34" t="str">
        <f>VLOOKUP(A50,Tabel2[],2)</f>
        <v>10-19000-19120</v>
      </c>
      <c r="K50" s="34">
        <f>VLOOKUP(A50,Tabel2[],3)</f>
        <v>60</v>
      </c>
      <c r="L50" s="34" t="str">
        <f>VLOOKUP(A50,Tabel2[],4)</f>
        <v>sn-psykologi@health.sdu.dk</v>
      </c>
    </row>
    <row r="51" spans="1:13" ht="45">
      <c r="A51" s="18" t="s">
        <v>191</v>
      </c>
      <c r="B51" s="19" t="s">
        <v>210</v>
      </c>
      <c r="C51" s="19" t="s">
        <v>211</v>
      </c>
      <c r="D51" s="19">
        <v>20</v>
      </c>
      <c r="F51" s="20" t="s">
        <v>212</v>
      </c>
      <c r="G51" s="21" t="s">
        <v>213</v>
      </c>
      <c r="H51" s="19" t="s">
        <v>86</v>
      </c>
      <c r="J51" s="34" t="str">
        <f>VLOOKUP(A51,Tabel2[],2)</f>
        <v>10-19000-19120</v>
      </c>
      <c r="K51" s="34">
        <f>VLOOKUP(A51,Tabel2[],3)</f>
        <v>60</v>
      </c>
      <c r="L51" s="34" t="str">
        <f>VLOOKUP(A51,Tabel2[],4)</f>
        <v>sn-psykologi@health.sdu.dk</v>
      </c>
    </row>
    <row r="52" spans="1:13">
      <c r="A52" s="18" t="s">
        <v>191</v>
      </c>
      <c r="B52" s="19" t="s">
        <v>210</v>
      </c>
      <c r="C52" s="19" t="s">
        <v>214</v>
      </c>
      <c r="D52" s="19">
        <v>20</v>
      </c>
      <c r="F52" s="20" t="s">
        <v>215</v>
      </c>
      <c r="G52" s="21" t="s">
        <v>216</v>
      </c>
      <c r="H52" s="19" t="s">
        <v>51</v>
      </c>
      <c r="J52" s="34" t="str">
        <f>VLOOKUP(A52,Tabel2[],2)</f>
        <v>10-19000-19120</v>
      </c>
      <c r="K52" s="34">
        <f>VLOOKUP(A52,Tabel2[],3)</f>
        <v>60</v>
      </c>
      <c r="L52" s="34" t="str">
        <f>VLOOKUP(A52,Tabel2[],4)</f>
        <v>sn-psykologi@health.sdu.dk</v>
      </c>
    </row>
    <row r="53" spans="1:13" ht="30">
      <c r="A53" s="18" t="s">
        <v>217</v>
      </c>
      <c r="B53" s="19" t="s">
        <v>218</v>
      </c>
      <c r="C53" s="27" t="s">
        <v>48</v>
      </c>
      <c r="D53" s="19" t="s">
        <v>71</v>
      </c>
      <c r="E53" s="27"/>
      <c r="F53" s="27" t="s">
        <v>64</v>
      </c>
      <c r="G53" s="28" t="s">
        <v>72</v>
      </c>
      <c r="I53" s="27"/>
      <c r="J53" s="7" t="s">
        <v>219</v>
      </c>
      <c r="K53" s="34" t="s">
        <v>74</v>
      </c>
      <c r="L53" s="34"/>
    </row>
    <row r="54" spans="1:13" ht="30">
      <c r="A54" s="18" t="s">
        <v>220</v>
      </c>
      <c r="B54" s="19" t="s">
        <v>221</v>
      </c>
      <c r="C54" s="19" t="s">
        <v>222</v>
      </c>
      <c r="D54" s="19">
        <v>60</v>
      </c>
      <c r="F54" s="20" t="s">
        <v>223</v>
      </c>
      <c r="G54" s="21" t="s">
        <v>224</v>
      </c>
      <c r="H54" s="19" t="s">
        <v>222</v>
      </c>
      <c r="J54" s="34" t="s">
        <v>219</v>
      </c>
      <c r="K54" s="34" t="s">
        <v>225</v>
      </c>
      <c r="L54" s="34"/>
    </row>
    <row r="55" spans="1:13" ht="45">
      <c r="A55" s="18" t="s">
        <v>226</v>
      </c>
      <c r="B55" s="19" t="s">
        <v>227</v>
      </c>
      <c r="C55" s="19" t="s">
        <v>222</v>
      </c>
      <c r="D55" s="19">
        <v>30</v>
      </c>
      <c r="F55" s="20" t="s">
        <v>228</v>
      </c>
      <c r="G55" s="21" t="s">
        <v>229</v>
      </c>
      <c r="H55" s="19" t="s">
        <v>86</v>
      </c>
      <c r="J55" s="34" t="str">
        <f>VLOOKUP(A55,Tabel2[],2)</f>
        <v>10-19000-19130</v>
      </c>
      <c r="K55" s="34">
        <f>VLOOKUP(A55,Tabel2[],3)</f>
        <v>95</v>
      </c>
      <c r="L55" s="34" t="str">
        <f>VLOOKUP(A55,Tabel2[],4)</f>
        <v>mahansen@health.sdu.dk</v>
      </c>
    </row>
    <row r="56" spans="1:13" ht="45">
      <c r="A56" s="18" t="s">
        <v>230</v>
      </c>
      <c r="B56" s="19" t="s">
        <v>231</v>
      </c>
      <c r="C56" s="19" t="s">
        <v>222</v>
      </c>
      <c r="D56" s="19">
        <v>30</v>
      </c>
      <c r="F56" s="20" t="s">
        <v>228</v>
      </c>
      <c r="G56" s="21" t="s">
        <v>229</v>
      </c>
      <c r="H56" s="19" t="s">
        <v>86</v>
      </c>
      <c r="J56" s="34" t="str">
        <f>VLOOKUP(A56,Tabel2[],2)</f>
        <v>10-19000-19140</v>
      </c>
      <c r="K56" s="34">
        <f>VLOOKUP(A56,Tabel2[],3)</f>
        <v>94</v>
      </c>
      <c r="L56" s="34" t="str">
        <f>VLOOKUP(A56,Tabel2[],4)</f>
        <v>mahansen@health.sdu.dk</v>
      </c>
    </row>
    <row r="57" spans="1:13" ht="30">
      <c r="A57" s="18" t="s">
        <v>232</v>
      </c>
      <c r="B57" s="19" t="s">
        <v>233</v>
      </c>
      <c r="C57" s="19" t="s">
        <v>234</v>
      </c>
      <c r="D57" s="19">
        <v>30</v>
      </c>
      <c r="F57" s="20" t="s">
        <v>235</v>
      </c>
      <c r="G57" s="21" t="s">
        <v>236</v>
      </c>
      <c r="H57" s="19" t="s">
        <v>86</v>
      </c>
      <c r="J57" s="7" t="s">
        <v>237</v>
      </c>
      <c r="K57" s="34">
        <f>VLOOKUP(A57,Tabel2[],3)</f>
        <v>95</v>
      </c>
      <c r="L57" s="34" t="str">
        <f>VLOOKUP(A57,Tabel2[],4)</f>
        <v>mahansen@health.sdu.dk</v>
      </c>
    </row>
    <row r="58" spans="1:13" s="26" customFormat="1" ht="30">
      <c r="A58" s="18" t="s">
        <v>232</v>
      </c>
      <c r="B58" s="19" t="s">
        <v>233</v>
      </c>
      <c r="C58" s="19" t="s">
        <v>238</v>
      </c>
      <c r="D58" s="19">
        <v>30</v>
      </c>
      <c r="E58" s="19"/>
      <c r="F58" s="20" t="s">
        <v>239</v>
      </c>
      <c r="G58" s="21" t="s">
        <v>240</v>
      </c>
      <c r="H58" s="19" t="s">
        <v>86</v>
      </c>
      <c r="I58" s="19"/>
      <c r="J58" s="7" t="s">
        <v>237</v>
      </c>
      <c r="K58" s="34">
        <f>VLOOKUP(A58,Tabel2[],3)</f>
        <v>95</v>
      </c>
      <c r="L58" s="34" t="str">
        <f>VLOOKUP(A58,Tabel2[],4)</f>
        <v>mahansen@health.sdu.dk</v>
      </c>
      <c r="M58" s="19"/>
    </row>
    <row r="59" spans="1:13" ht="30">
      <c r="A59" s="18" t="s">
        <v>241</v>
      </c>
      <c r="B59" s="19" t="s">
        <v>242</v>
      </c>
      <c r="C59" s="19" t="s">
        <v>243</v>
      </c>
      <c r="D59" s="19">
        <v>30</v>
      </c>
      <c r="F59" s="20" t="s">
        <v>244</v>
      </c>
      <c r="G59" s="21" t="s">
        <v>245</v>
      </c>
      <c r="H59" s="19" t="s">
        <v>51</v>
      </c>
      <c r="J59" s="34" t="str">
        <f>VLOOKUP(A59,Tabel2[],2)</f>
        <v>10-19000-19160</v>
      </c>
      <c r="K59" s="34" t="str">
        <f>VLOOKUP(A59,Tabel2[],3)</f>
        <v>H04</v>
      </c>
      <c r="L59" s="34" t="str">
        <f>VLOOKUP(A59,Tabel2[],4)</f>
        <v>sn-audiologi@health.sdu.dk</v>
      </c>
    </row>
    <row r="60" spans="1:13">
      <c r="A60" s="18" t="s">
        <v>246</v>
      </c>
      <c r="B60" s="19" t="s">
        <v>247</v>
      </c>
      <c r="C60" s="27" t="s">
        <v>248</v>
      </c>
      <c r="D60" s="19">
        <v>5</v>
      </c>
      <c r="E60" s="27" t="s">
        <v>63</v>
      </c>
      <c r="F60" s="27" t="s">
        <v>64</v>
      </c>
      <c r="G60" s="28" t="s">
        <v>65</v>
      </c>
      <c r="I60" s="27" t="s">
        <v>69</v>
      </c>
      <c r="J60" s="34" t="str">
        <f>VLOOKUP(A60,Tabel2[],2)</f>
        <v>10-19000-19155</v>
      </c>
      <c r="K60" s="34" t="str">
        <f>VLOOKUP(A60,Tabel2[],3)</f>
        <v>N81</v>
      </c>
      <c r="L60" s="34">
        <f>VLOOKUP(A60,Tabel2[],4)</f>
        <v>0</v>
      </c>
    </row>
    <row r="61" spans="1:13">
      <c r="A61" s="18" t="s">
        <v>246</v>
      </c>
      <c r="B61" s="27" t="s">
        <v>249</v>
      </c>
      <c r="C61" s="27" t="s">
        <v>250</v>
      </c>
      <c r="D61" s="19">
        <v>15</v>
      </c>
      <c r="E61" s="27" t="s">
        <v>98</v>
      </c>
      <c r="F61" s="27" t="s">
        <v>64</v>
      </c>
      <c r="G61" s="28" t="s">
        <v>65</v>
      </c>
      <c r="I61" s="27" t="s">
        <v>69</v>
      </c>
      <c r="J61" s="34" t="str">
        <f>VLOOKUP(A61,Tabel2[],2)</f>
        <v>10-19000-19155</v>
      </c>
      <c r="K61" s="34" t="str">
        <f>VLOOKUP(A61,Tabel2[],3)</f>
        <v>N81</v>
      </c>
      <c r="L61" s="34">
        <f>VLOOKUP(A61,Tabel2[],4)</f>
        <v>0</v>
      </c>
    </row>
    <row r="62" spans="1:13">
      <c r="A62" s="18" t="s">
        <v>246</v>
      </c>
      <c r="B62" s="19" t="s">
        <v>251</v>
      </c>
      <c r="C62" s="19" t="s">
        <v>222</v>
      </c>
      <c r="D62" s="19">
        <v>60</v>
      </c>
      <c r="E62" s="27"/>
      <c r="F62" s="20" t="s">
        <v>64</v>
      </c>
      <c r="G62" s="28" t="s">
        <v>252</v>
      </c>
      <c r="I62" s="27"/>
      <c r="J62" s="34" t="s">
        <v>73</v>
      </c>
      <c r="K62" s="34" t="s">
        <v>225</v>
      </c>
      <c r="L62" s="34"/>
    </row>
    <row r="63" spans="1:13">
      <c r="A63" s="18" t="s">
        <v>246</v>
      </c>
      <c r="B63" s="19" t="s">
        <v>253</v>
      </c>
      <c r="C63" s="19" t="s">
        <v>222</v>
      </c>
      <c r="D63" s="19">
        <v>60</v>
      </c>
      <c r="E63" s="27"/>
      <c r="F63" s="20" t="s">
        <v>64</v>
      </c>
      <c r="G63" s="28" t="s">
        <v>224</v>
      </c>
      <c r="I63" s="27"/>
      <c r="J63" s="34" t="s">
        <v>73</v>
      </c>
      <c r="K63" s="34" t="s">
        <v>225</v>
      </c>
      <c r="L63" s="34"/>
    </row>
    <row r="64" spans="1:13" ht="30">
      <c r="A64" s="18" t="s">
        <v>254</v>
      </c>
      <c r="B64" s="19" t="s">
        <v>255</v>
      </c>
      <c r="C64" s="19" t="s">
        <v>256</v>
      </c>
      <c r="D64" s="19">
        <v>10</v>
      </c>
      <c r="F64" s="20" t="s">
        <v>257</v>
      </c>
      <c r="G64" s="21" t="s">
        <v>258</v>
      </c>
      <c r="H64" s="19" t="s">
        <v>86</v>
      </c>
      <c r="J64" s="34" t="str">
        <f>VLOOKUP(A64,Tabel2[],2)</f>
        <v>10-19000-19145</v>
      </c>
      <c r="K64" s="34">
        <f>VLOOKUP(A64,Tabel2[],3)</f>
        <v>93</v>
      </c>
      <c r="L64" s="34" t="str">
        <f>VLOOKUP(A64,Tabel2[],4)</f>
        <v>ipoetzsch@health.sdu.dk</v>
      </c>
    </row>
    <row r="65" spans="1:13">
      <c r="A65" s="18" t="s">
        <v>254</v>
      </c>
      <c r="B65" s="19" t="s">
        <v>259</v>
      </c>
      <c r="C65" s="19" t="s">
        <v>234</v>
      </c>
      <c r="D65" s="19">
        <v>30</v>
      </c>
      <c r="F65" s="20" t="s">
        <v>235</v>
      </c>
      <c r="G65" s="21" t="s">
        <v>236</v>
      </c>
      <c r="H65" s="19" t="s">
        <v>86</v>
      </c>
      <c r="J65" s="34" t="str">
        <f>VLOOKUP(A65,Tabel2[],2)</f>
        <v>10-19000-19145</v>
      </c>
      <c r="K65" s="34">
        <f>VLOOKUP(A65,Tabel2[],3)</f>
        <v>93</v>
      </c>
      <c r="L65" s="34" t="str">
        <f>VLOOKUP(A65,Tabel2[],4)</f>
        <v>ipoetzsch@health.sdu.dk</v>
      </c>
    </row>
    <row r="66" spans="1:13" s="26" customFormat="1">
      <c r="A66" s="18" t="s">
        <v>254</v>
      </c>
      <c r="B66" s="19" t="s">
        <v>259</v>
      </c>
      <c r="C66" s="19" t="s">
        <v>238</v>
      </c>
      <c r="D66" s="19">
        <v>30</v>
      </c>
      <c r="E66" s="19"/>
      <c r="F66" s="20" t="s">
        <v>239</v>
      </c>
      <c r="G66" s="21" t="s">
        <v>240</v>
      </c>
      <c r="H66" s="19" t="s">
        <v>86</v>
      </c>
      <c r="I66" s="19"/>
      <c r="J66" s="34" t="str">
        <f>VLOOKUP(A66,Tabel2[],2)</f>
        <v>10-19000-19145</v>
      </c>
      <c r="K66" s="34">
        <f>VLOOKUP(A66,Tabel2[],3)</f>
        <v>93</v>
      </c>
      <c r="L66" s="34" t="str">
        <f>VLOOKUP(A66,Tabel2[],4)</f>
        <v>ipoetzsch@health.sdu.dk</v>
      </c>
      <c r="M66" s="19"/>
    </row>
    <row r="67" spans="1:13" s="27" customFormat="1">
      <c r="A67" s="18" t="s">
        <v>260</v>
      </c>
      <c r="B67" s="19" t="s">
        <v>261</v>
      </c>
      <c r="C67" s="19" t="s">
        <v>262</v>
      </c>
      <c r="D67" s="19"/>
      <c r="E67" s="19" t="s">
        <v>98</v>
      </c>
      <c r="F67" s="20" t="s">
        <v>15</v>
      </c>
      <c r="G67" s="21" t="s">
        <v>16</v>
      </c>
      <c r="H67" s="19" t="s">
        <v>17</v>
      </c>
      <c r="I67" s="19"/>
      <c r="J67" s="34" t="str">
        <f>VLOOKUP(A67,Tabel2[],2)</f>
        <v>10-19000-19125</v>
      </c>
      <c r="K67" s="34">
        <f>VLOOKUP(A67,Tabel2[],3)</f>
        <v>75</v>
      </c>
      <c r="L67" s="34" t="str">
        <f>VLOOKUP(A67,Tabel2[],4)</f>
        <v>sn-farmaci@health.sdu.dk</v>
      </c>
      <c r="M67" s="19"/>
    </row>
    <row r="68" spans="1:13" s="27" customFormat="1">
      <c r="A68" s="18" t="s">
        <v>260</v>
      </c>
      <c r="B68" s="19" t="s">
        <v>263</v>
      </c>
      <c r="C68" s="19" t="s">
        <v>234</v>
      </c>
      <c r="D68" s="19">
        <v>30</v>
      </c>
      <c r="E68" s="19"/>
      <c r="F68" s="20" t="s">
        <v>264</v>
      </c>
      <c r="G68" s="21" t="s">
        <v>236</v>
      </c>
      <c r="H68" s="19" t="s">
        <v>86</v>
      </c>
      <c r="I68" s="19"/>
      <c r="J68" s="34" t="str">
        <f>VLOOKUP(A68,Tabel2[],2)</f>
        <v>10-19000-19125</v>
      </c>
      <c r="K68" s="34">
        <f>VLOOKUP(A68,Tabel2[],3)</f>
        <v>75</v>
      </c>
      <c r="L68" s="34" t="str">
        <f>VLOOKUP(A68,Tabel2[],4)</f>
        <v>sn-farmaci@health.sdu.dk</v>
      </c>
      <c r="M68" s="19"/>
    </row>
    <row r="69" spans="1:13" s="27" customFormat="1">
      <c r="A69" s="18" t="s">
        <v>260</v>
      </c>
      <c r="B69" s="19" t="s">
        <v>263</v>
      </c>
      <c r="C69" s="19" t="s">
        <v>238</v>
      </c>
      <c r="D69" s="19">
        <v>30</v>
      </c>
      <c r="E69" s="19"/>
      <c r="F69" s="20" t="s">
        <v>265</v>
      </c>
      <c r="G69" s="21" t="s">
        <v>266</v>
      </c>
      <c r="H69" s="19" t="s">
        <v>86</v>
      </c>
      <c r="I69" s="19"/>
      <c r="J69" s="34" t="str">
        <f>VLOOKUP(A69,Tabel2[],2)</f>
        <v>10-19000-19125</v>
      </c>
      <c r="K69" s="34">
        <f>VLOOKUP(A69,Tabel2[],3)</f>
        <v>75</v>
      </c>
      <c r="L69" s="34" t="str">
        <f>VLOOKUP(A69,Tabel2[],4)</f>
        <v>sn-farmaci@health.sdu.dk</v>
      </c>
      <c r="M69" s="19"/>
    </row>
    <row r="70" spans="1:13" s="27" customFormat="1">
      <c r="A70" s="18" t="s">
        <v>260</v>
      </c>
      <c r="B70" s="19" t="s">
        <v>267</v>
      </c>
      <c r="C70" s="19" t="s">
        <v>234</v>
      </c>
      <c r="D70" s="19">
        <v>45</v>
      </c>
      <c r="E70" s="19"/>
      <c r="F70" s="20" t="s">
        <v>264</v>
      </c>
      <c r="G70" s="21" t="s">
        <v>236</v>
      </c>
      <c r="H70" s="19" t="s">
        <v>86</v>
      </c>
      <c r="I70" s="19"/>
      <c r="J70" s="34" t="str">
        <f>VLOOKUP(A70,Tabel2[],2)</f>
        <v>10-19000-19125</v>
      </c>
      <c r="K70" s="34">
        <f>VLOOKUP(A70,Tabel2[],3)</f>
        <v>75</v>
      </c>
      <c r="L70" s="34" t="str">
        <f>VLOOKUP(A70,Tabel2[],4)</f>
        <v>sn-farmaci@health.sdu.dk</v>
      </c>
      <c r="M70" s="26"/>
    </row>
    <row r="71" spans="1:13" s="27" customFormat="1">
      <c r="A71" s="18" t="s">
        <v>260</v>
      </c>
      <c r="B71" s="19" t="s">
        <v>267</v>
      </c>
      <c r="C71" s="19" t="s">
        <v>238</v>
      </c>
      <c r="D71" s="19">
        <v>45</v>
      </c>
      <c r="E71" s="19"/>
      <c r="F71" s="20" t="s">
        <v>265</v>
      </c>
      <c r="G71" s="21" t="s">
        <v>266</v>
      </c>
      <c r="H71" s="19" t="s">
        <v>86</v>
      </c>
      <c r="I71" s="19"/>
      <c r="J71" s="34" t="str">
        <f>VLOOKUP(A71,Tabel2[],2)</f>
        <v>10-19000-19125</v>
      </c>
      <c r="K71" s="34">
        <f>VLOOKUP(A71,Tabel2[],3)</f>
        <v>75</v>
      </c>
      <c r="L71" s="34" t="str">
        <f>VLOOKUP(A71,Tabel2[],4)</f>
        <v>sn-farmaci@health.sdu.dk</v>
      </c>
    </row>
    <row r="72" spans="1:13" s="27" customFormat="1" ht="30">
      <c r="A72" s="18" t="s">
        <v>268</v>
      </c>
      <c r="B72" s="19" t="s">
        <v>269</v>
      </c>
      <c r="C72" s="19" t="s">
        <v>234</v>
      </c>
      <c r="D72" s="19"/>
      <c r="E72" s="19"/>
      <c r="F72" s="20" t="s">
        <v>270</v>
      </c>
      <c r="G72" s="21" t="s">
        <v>271</v>
      </c>
      <c r="H72" s="19" t="s">
        <v>86</v>
      </c>
      <c r="I72" s="19"/>
      <c r="J72" s="34" t="str">
        <f>VLOOKUP(A72,Tabel2[],2)</f>
        <v>10-19000-19115</v>
      </c>
      <c r="K72" s="34">
        <f>VLOOKUP(A72,Tabel2[],3)</f>
        <v>55</v>
      </c>
      <c r="L72" s="34" t="str">
        <f>VLOOKUP(A72,Tabel2[],4)</f>
        <v>sn-fsv@health.sdu.dk</v>
      </c>
    </row>
    <row r="73" spans="1:13" s="27" customFormat="1">
      <c r="A73" s="18" t="s">
        <v>268</v>
      </c>
      <c r="B73" s="19" t="s">
        <v>269</v>
      </c>
      <c r="C73" s="19" t="s">
        <v>238</v>
      </c>
      <c r="D73" s="19"/>
      <c r="E73" s="19"/>
      <c r="F73" s="20" t="s">
        <v>272</v>
      </c>
      <c r="G73" s="21" t="s">
        <v>273</v>
      </c>
      <c r="H73" s="19" t="s">
        <v>86</v>
      </c>
      <c r="I73" s="19"/>
      <c r="J73" s="34" t="str">
        <f>VLOOKUP(A73,Tabel2[],2)</f>
        <v>10-19000-19115</v>
      </c>
      <c r="K73" s="34">
        <f>VLOOKUP(A73,Tabel2[],3)</f>
        <v>55</v>
      </c>
      <c r="L73" s="34" t="str">
        <f>VLOOKUP(A73,Tabel2[],4)</f>
        <v>sn-fsv@health.sdu.dk</v>
      </c>
    </row>
    <row r="74" spans="1:13" s="27" customFormat="1">
      <c r="A74" s="18" t="s">
        <v>268</v>
      </c>
      <c r="B74" s="19" t="s">
        <v>274</v>
      </c>
      <c r="C74" s="19" t="s">
        <v>275</v>
      </c>
      <c r="D74" s="19">
        <v>7.5</v>
      </c>
      <c r="E74" s="19" t="s">
        <v>35</v>
      </c>
      <c r="F74" s="20" t="s">
        <v>15</v>
      </c>
      <c r="G74" s="21" t="s">
        <v>16</v>
      </c>
      <c r="H74" s="19" t="s">
        <v>38</v>
      </c>
      <c r="I74" s="19"/>
      <c r="J74" s="34" t="str">
        <f>VLOOKUP(A74,Tabel2[],2)</f>
        <v>10-19000-19115</v>
      </c>
      <c r="K74" s="34">
        <f>VLOOKUP(A74,Tabel2[],3)</f>
        <v>55</v>
      </c>
      <c r="L74" s="34" t="str">
        <f>VLOOKUP(A74,Tabel2[],4)</f>
        <v>sn-fsv@health.sdu.dk</v>
      </c>
    </row>
    <row r="75" spans="1:13" s="27" customFormat="1">
      <c r="A75" s="18" t="s">
        <v>268</v>
      </c>
      <c r="B75" s="19" t="s">
        <v>276</v>
      </c>
      <c r="C75" s="19" t="s">
        <v>277</v>
      </c>
      <c r="D75" s="19">
        <v>7.5</v>
      </c>
      <c r="E75" s="19" t="s">
        <v>35</v>
      </c>
      <c r="F75" s="20" t="s">
        <v>15</v>
      </c>
      <c r="G75" s="21" t="s">
        <v>16</v>
      </c>
      <c r="H75" s="19" t="s">
        <v>38</v>
      </c>
      <c r="I75" s="19"/>
      <c r="J75" s="34" t="str">
        <f>VLOOKUP(A75,Tabel2[],2)</f>
        <v>10-19000-19115</v>
      </c>
      <c r="K75" s="34">
        <f>VLOOKUP(A75,Tabel2[],3)</f>
        <v>55</v>
      </c>
      <c r="L75" s="34" t="str">
        <f>VLOOKUP(A75,Tabel2[],4)</f>
        <v>sn-fsv@health.sdu.dk</v>
      </c>
    </row>
    <row r="76" spans="1:13" s="20" customFormat="1">
      <c r="A76" s="18" t="s">
        <v>268</v>
      </c>
      <c r="B76" s="19" t="s">
        <v>278</v>
      </c>
      <c r="C76" s="19" t="s">
        <v>279</v>
      </c>
      <c r="D76" s="19">
        <v>7</v>
      </c>
      <c r="E76" s="19"/>
      <c r="F76" s="20" t="s">
        <v>31</v>
      </c>
      <c r="G76" s="21" t="s">
        <v>16</v>
      </c>
      <c r="H76" s="19" t="s">
        <v>280</v>
      </c>
      <c r="I76" s="19"/>
      <c r="J76" s="34" t="str">
        <f>VLOOKUP(A76,Tabel2[],2)</f>
        <v>10-19000-19115</v>
      </c>
      <c r="K76" s="34"/>
      <c r="L76" s="34" t="str">
        <f>VLOOKUP(A76,Tabel2[],4)</f>
        <v>sn-fsv@health.sdu.dk</v>
      </c>
    </row>
    <row r="77" spans="1:13" s="20" customFormat="1">
      <c r="A77" s="38" t="s">
        <v>268</v>
      </c>
      <c r="B77" s="39" t="s">
        <v>281</v>
      </c>
      <c r="C77" s="39" t="s">
        <v>282</v>
      </c>
      <c r="D77" s="39" t="s">
        <v>283</v>
      </c>
      <c r="E77" s="39" t="s">
        <v>40</v>
      </c>
      <c r="F77" s="39" t="s">
        <v>15</v>
      </c>
      <c r="G77" s="39" t="s">
        <v>16</v>
      </c>
      <c r="H77" s="39" t="s">
        <v>284</v>
      </c>
      <c r="I77" s="39"/>
      <c r="J77" s="40" t="s">
        <v>285</v>
      </c>
      <c r="K77" s="40">
        <v>55</v>
      </c>
      <c r="L77" s="40" t="s">
        <v>286</v>
      </c>
      <c r="M77" s="41"/>
    </row>
    <row r="78" spans="1:13" s="20" customFormat="1" ht="30.75">
      <c r="A78" s="38" t="s">
        <v>268</v>
      </c>
      <c r="B78" s="39" t="s">
        <v>281</v>
      </c>
      <c r="C78" s="39" t="s">
        <v>287</v>
      </c>
      <c r="D78" s="39" t="s">
        <v>283</v>
      </c>
      <c r="E78" s="39" t="s">
        <v>40</v>
      </c>
      <c r="F78" s="39" t="s">
        <v>288</v>
      </c>
      <c r="G78" s="39" t="s">
        <v>289</v>
      </c>
      <c r="H78" s="39" t="s">
        <v>284</v>
      </c>
      <c r="I78" s="39"/>
      <c r="J78" s="40" t="s">
        <v>285</v>
      </c>
      <c r="K78" s="40">
        <v>55</v>
      </c>
      <c r="L78" s="40" t="s">
        <v>286</v>
      </c>
      <c r="M78" s="41"/>
    </row>
    <row r="79" spans="1:13" s="27" customFormat="1" ht="105">
      <c r="A79" s="18" t="s">
        <v>268</v>
      </c>
      <c r="B79" s="19" t="s">
        <v>281</v>
      </c>
      <c r="C79" s="19" t="s">
        <v>290</v>
      </c>
      <c r="D79" s="19">
        <v>7.5</v>
      </c>
      <c r="E79" s="19" t="s">
        <v>40</v>
      </c>
      <c r="F79" s="20" t="s">
        <v>15</v>
      </c>
      <c r="G79" s="21" t="s">
        <v>16</v>
      </c>
      <c r="H79" s="19" t="s">
        <v>284</v>
      </c>
      <c r="I79" s="19" t="s">
        <v>291</v>
      </c>
      <c r="J79" s="34" t="str">
        <f>VLOOKUP(A79,Tabel2[],2)</f>
        <v>10-19000-19115</v>
      </c>
      <c r="K79" s="34">
        <f>VLOOKUP(A79,Tabel2[],3)</f>
        <v>55</v>
      </c>
      <c r="L79" s="34" t="str">
        <f>VLOOKUP(A79,Tabel2[],4)</f>
        <v>sn-fsv@health.sdu.dk</v>
      </c>
    </row>
    <row r="80" spans="1:13" s="27" customFormat="1" ht="45">
      <c r="A80" s="18" t="s">
        <v>292</v>
      </c>
      <c r="B80" s="19" t="s">
        <v>293</v>
      </c>
      <c r="C80" s="19" t="s">
        <v>294</v>
      </c>
      <c r="D80" s="19">
        <v>10</v>
      </c>
      <c r="E80" s="19"/>
      <c r="F80" s="20" t="s">
        <v>295</v>
      </c>
      <c r="G80" s="21" t="s">
        <v>164</v>
      </c>
      <c r="H80" s="19" t="s">
        <v>51</v>
      </c>
      <c r="I80" s="19"/>
      <c r="J80" s="34" t="str">
        <f>VLOOKUP(A80,Tabel2[],2)</f>
        <v>10-19000-19135</v>
      </c>
      <c r="K80" s="34">
        <f>VLOOKUP(A80,Tabel2[],3)</f>
        <v>91</v>
      </c>
      <c r="L80" s="34" t="str">
        <f>VLOOKUP(A80,Tabel2[],4)</f>
        <v>ipoetzsch@health.sdu.dk</v>
      </c>
    </row>
    <row r="81" spans="1:13" s="27" customFormat="1">
      <c r="A81" s="18" t="s">
        <v>292</v>
      </c>
      <c r="B81" s="19" t="s">
        <v>296</v>
      </c>
      <c r="C81" s="19" t="s">
        <v>234</v>
      </c>
      <c r="D81" s="19" t="s">
        <v>297</v>
      </c>
      <c r="E81" s="19"/>
      <c r="F81" s="20" t="s">
        <v>235</v>
      </c>
      <c r="G81" s="21" t="s">
        <v>236</v>
      </c>
      <c r="H81" s="19" t="s">
        <v>86</v>
      </c>
      <c r="I81" s="19"/>
      <c r="J81" s="34" t="str">
        <f>VLOOKUP(A81,Tabel2[],2)</f>
        <v>10-19000-19135</v>
      </c>
      <c r="K81" s="34">
        <f>VLOOKUP(A81,Tabel2[],3)</f>
        <v>91</v>
      </c>
      <c r="L81" s="34" t="str">
        <f>VLOOKUP(A81,Tabel2[],4)</f>
        <v>ipoetzsch@health.sdu.dk</v>
      </c>
    </row>
    <row r="82" spans="1:13" s="27" customFormat="1">
      <c r="A82" s="18" t="s">
        <v>292</v>
      </c>
      <c r="B82" s="19" t="s">
        <v>296</v>
      </c>
      <c r="C82" s="19" t="s">
        <v>238</v>
      </c>
      <c r="D82" s="19" t="s">
        <v>297</v>
      </c>
      <c r="E82" s="19"/>
      <c r="F82" s="20" t="s">
        <v>298</v>
      </c>
      <c r="G82" s="21" t="s">
        <v>240</v>
      </c>
      <c r="H82" s="19" t="s">
        <v>86</v>
      </c>
      <c r="I82" s="19"/>
      <c r="J82" s="34" t="str">
        <f>VLOOKUP(A82,Tabel2[],2)</f>
        <v>10-19000-19135</v>
      </c>
      <c r="K82" s="34">
        <f>VLOOKUP(A82,Tabel2[],3)</f>
        <v>91</v>
      </c>
      <c r="L82" s="34" t="str">
        <f>VLOOKUP(A82,Tabel2[],4)</f>
        <v>ipoetzsch@health.sdu.dk</v>
      </c>
    </row>
    <row r="83" spans="1:13" s="27" customFormat="1" ht="45">
      <c r="A83" s="18" t="s">
        <v>299</v>
      </c>
      <c r="B83" s="19" t="s">
        <v>300</v>
      </c>
      <c r="C83" s="19" t="s">
        <v>301</v>
      </c>
      <c r="D83" s="19">
        <v>30</v>
      </c>
      <c r="E83" s="19"/>
      <c r="F83" s="20" t="s">
        <v>302</v>
      </c>
      <c r="G83" s="21" t="s">
        <v>303</v>
      </c>
      <c r="H83" s="19" t="s">
        <v>304</v>
      </c>
      <c r="I83" s="19"/>
      <c r="J83" s="34" t="str">
        <f>VLOOKUP(A83,Tabel2[],2)</f>
        <v>10-19000-19110</v>
      </c>
      <c r="K83" s="34">
        <f>VLOOKUP(A83,Tabel2[],3)</f>
        <v>45</v>
      </c>
      <c r="L83" s="34" t="s">
        <v>113</v>
      </c>
    </row>
    <row r="84" spans="1:13" s="27" customFormat="1" ht="45">
      <c r="A84" s="18" t="s">
        <v>299</v>
      </c>
      <c r="B84" s="19" t="s">
        <v>305</v>
      </c>
      <c r="C84" s="19" t="s">
        <v>306</v>
      </c>
      <c r="D84" s="19">
        <v>30</v>
      </c>
      <c r="E84" s="19"/>
      <c r="F84" s="20" t="s">
        <v>307</v>
      </c>
      <c r="G84" s="21" t="s">
        <v>308</v>
      </c>
      <c r="H84" s="19" t="s">
        <v>304</v>
      </c>
      <c r="I84" s="19"/>
      <c r="J84" s="34" t="str">
        <f>VLOOKUP(A84,Tabel2[],2)</f>
        <v>10-19000-19110</v>
      </c>
      <c r="K84" s="34">
        <f>VLOOKUP(A84,Tabel2[],3)</f>
        <v>45</v>
      </c>
      <c r="L84" s="34" t="s">
        <v>113</v>
      </c>
    </row>
    <row r="85" spans="1:13" s="27" customFormat="1" ht="45">
      <c r="A85" s="18" t="s">
        <v>299</v>
      </c>
      <c r="B85" s="19" t="s">
        <v>309</v>
      </c>
      <c r="C85" s="19" t="s">
        <v>310</v>
      </c>
      <c r="D85" s="19">
        <v>30</v>
      </c>
      <c r="E85" s="19"/>
      <c r="F85" s="20" t="s">
        <v>311</v>
      </c>
      <c r="G85" s="21" t="s">
        <v>312</v>
      </c>
      <c r="H85" s="19" t="s">
        <v>112</v>
      </c>
      <c r="I85" s="19"/>
      <c r="J85" s="34" t="str">
        <f>VLOOKUP(A85,Tabel2[],2)</f>
        <v>10-19000-19110</v>
      </c>
      <c r="K85" s="34">
        <f>VLOOKUP(A85,Tabel2[],3)</f>
        <v>45</v>
      </c>
      <c r="L85" s="34" t="s">
        <v>113</v>
      </c>
    </row>
    <row r="86" spans="1:13" s="27" customFormat="1" ht="45">
      <c r="A86" s="18" t="s">
        <v>299</v>
      </c>
      <c r="B86" s="19" t="s">
        <v>300</v>
      </c>
      <c r="C86" s="19" t="s">
        <v>313</v>
      </c>
      <c r="D86" s="19">
        <v>30</v>
      </c>
      <c r="E86" s="19"/>
      <c r="F86" s="20" t="s">
        <v>314</v>
      </c>
      <c r="G86" s="21" t="s">
        <v>315</v>
      </c>
      <c r="H86" s="19" t="s">
        <v>112</v>
      </c>
      <c r="I86" s="19"/>
      <c r="J86" s="34" t="str">
        <f>VLOOKUP(A86,Tabel2[],2)</f>
        <v>10-19000-19110</v>
      </c>
      <c r="K86" s="34">
        <f>VLOOKUP(A86,Tabel2[],3)</f>
        <v>45</v>
      </c>
      <c r="L86" s="34" t="s">
        <v>113</v>
      </c>
    </row>
    <row r="87" spans="1:13" ht="30">
      <c r="A87" s="18" t="s">
        <v>299</v>
      </c>
      <c r="B87" s="19" t="s">
        <v>316</v>
      </c>
      <c r="C87" s="19" t="s">
        <v>317</v>
      </c>
      <c r="D87" s="19">
        <v>14</v>
      </c>
      <c r="F87" s="20" t="s">
        <v>318</v>
      </c>
      <c r="G87" s="21" t="s">
        <v>319</v>
      </c>
      <c r="H87" s="19" t="s">
        <v>320</v>
      </c>
      <c r="J87" s="34" t="str">
        <f>VLOOKUP(A87,Tabel2[],2)</f>
        <v>10-19000-19110</v>
      </c>
      <c r="K87" s="34">
        <f>VLOOKUP(A87,Tabel2[],3)</f>
        <v>45</v>
      </c>
      <c r="L87" s="34" t="s">
        <v>113</v>
      </c>
      <c r="M87" s="27"/>
    </row>
    <row r="88" spans="1:13" ht="30">
      <c r="A88" s="18" t="s">
        <v>299</v>
      </c>
      <c r="B88" s="19" t="s">
        <v>321</v>
      </c>
      <c r="C88" s="19" t="s">
        <v>322</v>
      </c>
      <c r="D88" s="19">
        <v>14</v>
      </c>
      <c r="F88" s="20" t="s">
        <v>323</v>
      </c>
      <c r="G88" s="21" t="s">
        <v>319</v>
      </c>
      <c r="H88" s="19" t="s">
        <v>320</v>
      </c>
      <c r="J88" s="34" t="str">
        <f>VLOOKUP(A88,Tabel2[],2)</f>
        <v>10-19000-19110</v>
      </c>
      <c r="K88" s="34">
        <f>VLOOKUP(A88,Tabel2[],3)</f>
        <v>45</v>
      </c>
      <c r="L88" s="34" t="s">
        <v>113</v>
      </c>
      <c r="M88" s="27"/>
    </row>
    <row r="89" spans="1:13" ht="30">
      <c r="A89" s="18" t="s">
        <v>299</v>
      </c>
      <c r="B89" s="19" t="s">
        <v>324</v>
      </c>
      <c r="C89" s="19" t="s">
        <v>325</v>
      </c>
      <c r="D89" s="19">
        <v>15</v>
      </c>
      <c r="F89" s="20" t="s">
        <v>326</v>
      </c>
      <c r="G89" s="21" t="s">
        <v>327</v>
      </c>
      <c r="H89" s="19" t="s">
        <v>284</v>
      </c>
      <c r="J89" s="34" t="str">
        <f>VLOOKUP(A89,Tabel2[],2)</f>
        <v>10-19000-19110</v>
      </c>
      <c r="K89" s="34">
        <f>VLOOKUP(A89,Tabel2[],3)</f>
        <v>45</v>
      </c>
      <c r="L89" s="34" t="s">
        <v>113</v>
      </c>
      <c r="M89" s="27"/>
    </row>
    <row r="90" spans="1:13" ht="30">
      <c r="A90" s="18" t="s">
        <v>299</v>
      </c>
      <c r="B90" s="19" t="s">
        <v>328</v>
      </c>
      <c r="C90" s="19" t="s">
        <v>329</v>
      </c>
      <c r="D90" s="19">
        <v>15</v>
      </c>
      <c r="F90" s="20" t="s">
        <v>326</v>
      </c>
      <c r="G90" s="21" t="s">
        <v>327</v>
      </c>
      <c r="H90" s="19" t="s">
        <v>284</v>
      </c>
      <c r="J90" s="34" t="str">
        <f>VLOOKUP(A90,Tabel2[],2)</f>
        <v>10-19000-19110</v>
      </c>
      <c r="K90" s="34">
        <f>VLOOKUP(A90,Tabel2[],3)</f>
        <v>45</v>
      </c>
      <c r="L90" s="34" t="s">
        <v>113</v>
      </c>
      <c r="M90" s="27"/>
    </row>
    <row r="91" spans="1:13" ht="45">
      <c r="A91" s="18" t="s">
        <v>330</v>
      </c>
      <c r="B91" s="19" t="s">
        <v>331</v>
      </c>
      <c r="C91" s="19" t="s">
        <v>332</v>
      </c>
      <c r="D91" s="19">
        <v>10</v>
      </c>
      <c r="E91" s="19" t="s">
        <v>40</v>
      </c>
      <c r="F91" s="20" t="s">
        <v>333</v>
      </c>
      <c r="G91" s="21" t="s">
        <v>334</v>
      </c>
      <c r="H91" s="19" t="s">
        <v>51</v>
      </c>
      <c r="J91" s="34" t="str">
        <f>VLOOKUP(A91,Tabel2[],2)</f>
        <v>10-19000-19150</v>
      </c>
      <c r="K91" s="34">
        <f>VLOOKUP(A91,Tabel2[],3)</f>
        <v>92</v>
      </c>
      <c r="L91" s="34" t="str">
        <f>VLOOKUP(A91,Tabel2[],4)</f>
        <v>ipoetzsch@health.sdu.dk</v>
      </c>
    </row>
    <row r="92" spans="1:13" ht="45">
      <c r="A92" s="18" t="s">
        <v>330</v>
      </c>
      <c r="B92" s="19" t="s">
        <v>335</v>
      </c>
      <c r="C92" s="19" t="s">
        <v>234</v>
      </c>
      <c r="D92" s="19">
        <v>30</v>
      </c>
      <c r="F92" s="20" t="s">
        <v>235</v>
      </c>
      <c r="G92" s="21" t="s">
        <v>236</v>
      </c>
      <c r="H92" s="19" t="s">
        <v>86</v>
      </c>
      <c r="J92" s="34" t="str">
        <f>VLOOKUP(A92,Tabel2[],2)</f>
        <v>10-19000-19150</v>
      </c>
      <c r="K92" s="34">
        <f>VLOOKUP(A92,Tabel2[],3)</f>
        <v>92</v>
      </c>
      <c r="L92" s="34" t="str">
        <f>VLOOKUP(A92,Tabel2[],4)</f>
        <v>ipoetzsch@health.sdu.dk</v>
      </c>
    </row>
    <row r="93" spans="1:13" ht="45">
      <c r="A93" s="18" t="s">
        <v>330</v>
      </c>
      <c r="B93" s="19" t="s">
        <v>335</v>
      </c>
      <c r="C93" s="19" t="s">
        <v>238</v>
      </c>
      <c r="D93" s="19">
        <v>30</v>
      </c>
      <c r="F93" s="20" t="s">
        <v>298</v>
      </c>
      <c r="G93" s="21" t="s">
        <v>240</v>
      </c>
      <c r="H93" s="19" t="s">
        <v>86</v>
      </c>
      <c r="J93" s="34" t="str">
        <f>VLOOKUP(A93,Tabel2[],2)</f>
        <v>10-19000-19150</v>
      </c>
      <c r="K93" s="34">
        <f>VLOOKUP(A93,Tabel2[],3)</f>
        <v>92</v>
      </c>
      <c r="L93" s="34" t="str">
        <f>VLOOKUP(A93,Tabel2[],4)</f>
        <v>ipoetzsch@health.sdu.dk</v>
      </c>
    </row>
    <row r="94" spans="1:13" ht="45">
      <c r="A94" s="18" t="s">
        <v>330</v>
      </c>
      <c r="B94" s="19" t="s">
        <v>335</v>
      </c>
      <c r="C94" s="19" t="s">
        <v>336</v>
      </c>
      <c r="D94" s="19">
        <v>30</v>
      </c>
      <c r="F94" s="20" t="s">
        <v>337</v>
      </c>
      <c r="G94" s="21" t="s">
        <v>266</v>
      </c>
      <c r="H94" s="19" t="s">
        <v>86</v>
      </c>
      <c r="I94" s="19" t="s">
        <v>338</v>
      </c>
      <c r="J94" s="34" t="str">
        <f>VLOOKUP(A94,Tabel2[],2)</f>
        <v>10-19000-19150</v>
      </c>
      <c r="K94" s="34">
        <f>VLOOKUP(A94,Tabel2[],3)</f>
        <v>92</v>
      </c>
      <c r="L94" s="34" t="str">
        <f>VLOOKUP(A94,Tabel2[],4)</f>
        <v>ipoetzsch@health.sdu.dk</v>
      </c>
    </row>
    <row r="95" spans="1:13" ht="45">
      <c r="A95" s="18" t="s">
        <v>339</v>
      </c>
      <c r="C95" s="19" t="s">
        <v>340</v>
      </c>
      <c r="F95" s="20" t="s">
        <v>341</v>
      </c>
      <c r="H95" s="19" t="s">
        <v>340</v>
      </c>
      <c r="J95" s="34" t="str">
        <f>VLOOKUP(A95,Tabel2[],2)</f>
        <v>10-19000-19105</v>
      </c>
      <c r="K95" s="34">
        <f>VLOOKUP(A95,Tabel2[],3)</f>
        <v>25</v>
      </c>
      <c r="L95" s="34" t="str">
        <f>VLOOKUP(A95,Tabel2[],4)</f>
        <v>sn-biomekanik-disp@health.sdu.dk</v>
      </c>
    </row>
    <row r="96" spans="1:13" ht="45">
      <c r="A96" s="18" t="s">
        <v>339</v>
      </c>
      <c r="B96" s="19" t="s">
        <v>342</v>
      </c>
      <c r="C96" s="19" t="s">
        <v>343</v>
      </c>
      <c r="D96" s="19">
        <v>20</v>
      </c>
      <c r="F96" s="20" t="s">
        <v>344</v>
      </c>
      <c r="G96" s="21" t="s">
        <v>345</v>
      </c>
      <c r="H96" s="19" t="s">
        <v>86</v>
      </c>
      <c r="J96" s="34" t="str">
        <f>VLOOKUP(A96,Tabel2[],2)</f>
        <v>10-19000-19105</v>
      </c>
      <c r="K96" s="34">
        <f>VLOOKUP(A96,Tabel2[],3)</f>
        <v>25</v>
      </c>
      <c r="L96" s="34" t="str">
        <f>VLOOKUP(A96,Tabel2[],4)</f>
        <v>sn-biomekanik-disp@health.sdu.dk</v>
      </c>
    </row>
    <row r="97" spans="1:12" ht="60">
      <c r="A97" s="18" t="s">
        <v>339</v>
      </c>
      <c r="B97" s="19" t="s">
        <v>346</v>
      </c>
      <c r="C97" s="22" t="s">
        <v>347</v>
      </c>
      <c r="D97" s="19">
        <v>16</v>
      </c>
      <c r="E97" s="19" t="s">
        <v>98</v>
      </c>
      <c r="F97" s="20" t="s">
        <v>348</v>
      </c>
      <c r="G97" s="21" t="s">
        <v>349</v>
      </c>
      <c r="H97" s="19" t="s">
        <v>38</v>
      </c>
      <c r="J97" s="34" t="str">
        <f>VLOOKUP(A97,Tabel2[],2)</f>
        <v>10-19000-19105</v>
      </c>
      <c r="K97" s="34">
        <f>VLOOKUP(A97,Tabel2[],3)</f>
        <v>25</v>
      </c>
      <c r="L97" s="34" t="str">
        <f>VLOOKUP(A97,Tabel2[],4)</f>
        <v>sn-biomekanik-disp@health.sdu.dk</v>
      </c>
    </row>
    <row r="98" spans="1:12" ht="60">
      <c r="A98" s="18" t="s">
        <v>339</v>
      </c>
      <c r="B98" s="19" t="s">
        <v>350</v>
      </c>
      <c r="C98" s="22" t="s">
        <v>347</v>
      </c>
      <c r="D98" s="19">
        <v>16</v>
      </c>
      <c r="E98" s="19" t="s">
        <v>98</v>
      </c>
      <c r="F98" s="20" t="s">
        <v>348</v>
      </c>
      <c r="G98" s="21" t="s">
        <v>349</v>
      </c>
      <c r="H98" s="19" t="s">
        <v>38</v>
      </c>
      <c r="J98" s="34" t="str">
        <f>VLOOKUP(A98,Tabel2[],2)</f>
        <v>10-19000-19105</v>
      </c>
      <c r="K98" s="34">
        <f>VLOOKUP(A98,Tabel2[],3)</f>
        <v>25</v>
      </c>
      <c r="L98" s="34" t="str">
        <f>VLOOKUP(A98,Tabel2[],4)</f>
        <v>sn-biomekanik-disp@health.sdu.dk</v>
      </c>
    </row>
    <row r="99" spans="1:12" ht="30">
      <c r="A99" s="18" t="s">
        <v>339</v>
      </c>
      <c r="C99" s="22" t="s">
        <v>343</v>
      </c>
      <c r="D99" s="19">
        <v>20</v>
      </c>
      <c r="F99" s="20" t="s">
        <v>351</v>
      </c>
      <c r="G99" s="21" t="s">
        <v>352</v>
      </c>
      <c r="H99" s="19" t="s">
        <v>86</v>
      </c>
      <c r="J99" s="34" t="str">
        <f>VLOOKUP(A99,Tabel2[],2)</f>
        <v>10-19000-19105</v>
      </c>
      <c r="K99" s="34">
        <f>VLOOKUP(A99,Tabel2[],3)</f>
        <v>25</v>
      </c>
      <c r="L99" s="34" t="str">
        <f>VLOOKUP(A99,Tabel2[],4)</f>
        <v>sn-biomekanik-disp@health.sdu.dk</v>
      </c>
    </row>
    <row r="100" spans="1:12" ht="60">
      <c r="A100" s="18" t="s">
        <v>339</v>
      </c>
      <c r="B100" s="27" t="s">
        <v>353</v>
      </c>
      <c r="C100" s="22" t="s">
        <v>354</v>
      </c>
      <c r="D100" s="19">
        <v>5</v>
      </c>
      <c r="F100" s="20" t="s">
        <v>355</v>
      </c>
      <c r="G100" s="21" t="s">
        <v>356</v>
      </c>
      <c r="H100" s="32" t="s">
        <v>357</v>
      </c>
      <c r="I100" s="32"/>
      <c r="J100" s="34" t="str">
        <f>VLOOKUP(A100,Tabel2[],2)</f>
        <v>10-19000-19105</v>
      </c>
      <c r="K100" s="34">
        <f>VLOOKUP(A100,Tabel2[],3)</f>
        <v>25</v>
      </c>
      <c r="L100" s="34" t="str">
        <f>VLOOKUP(A100,Tabel2[],4)</f>
        <v>sn-biomekanik-disp@health.sdu.dk</v>
      </c>
    </row>
    <row r="101" spans="1:12" ht="30">
      <c r="A101" s="18" t="s">
        <v>339</v>
      </c>
      <c r="B101" s="19" t="s">
        <v>358</v>
      </c>
      <c r="C101" s="22" t="s">
        <v>359</v>
      </c>
      <c r="D101" s="19">
        <v>5</v>
      </c>
      <c r="F101" s="22" t="s">
        <v>360</v>
      </c>
      <c r="G101" s="23"/>
      <c r="H101" s="19" t="s">
        <v>361</v>
      </c>
      <c r="J101" s="34" t="str">
        <f>VLOOKUP(A101,Tabel2[],2)</f>
        <v>10-19000-19105</v>
      </c>
      <c r="K101" s="34">
        <f>VLOOKUP(A101,Tabel2[],3)</f>
        <v>25</v>
      </c>
      <c r="L101" s="34" t="str">
        <f>VLOOKUP(A101,Tabel2[],4)</f>
        <v>sn-biomekanik-disp@health.sdu.dk</v>
      </c>
    </row>
    <row r="102" spans="1:12" ht="30">
      <c r="A102" s="18" t="s">
        <v>362</v>
      </c>
      <c r="B102" s="19" t="s">
        <v>363</v>
      </c>
      <c r="C102" s="19" t="s">
        <v>364</v>
      </c>
      <c r="D102" s="19">
        <v>10</v>
      </c>
      <c r="F102" s="20" t="s">
        <v>365</v>
      </c>
      <c r="G102" s="21" t="s">
        <v>289</v>
      </c>
      <c r="H102" s="19" t="s">
        <v>51</v>
      </c>
      <c r="J102" s="34" t="str">
        <f>VLOOKUP(A102,Tabel2[],2)</f>
        <v>10-19000-19140</v>
      </c>
      <c r="K102" s="34">
        <f>VLOOKUP(A102,Tabel2[],3)</f>
        <v>94</v>
      </c>
      <c r="L102" s="34" t="str">
        <f>VLOOKUP(A102,Tabel2[],4)</f>
        <v>mahansen@health.sdu.dk</v>
      </c>
    </row>
    <row r="103" spans="1:12">
      <c r="A103" s="18" t="s">
        <v>362</v>
      </c>
      <c r="B103" s="19" t="s">
        <v>366</v>
      </c>
      <c r="C103" s="19" t="s">
        <v>234</v>
      </c>
      <c r="D103" s="19">
        <v>30</v>
      </c>
      <c r="F103" s="20" t="s">
        <v>235</v>
      </c>
      <c r="G103" s="21" t="s">
        <v>236</v>
      </c>
      <c r="H103" s="19" t="s">
        <v>86</v>
      </c>
      <c r="J103" s="34" t="str">
        <f>VLOOKUP(A103,Tabel2[],2)</f>
        <v>10-19000-19140</v>
      </c>
      <c r="K103" s="34">
        <f>VLOOKUP(A103,Tabel2[],3)</f>
        <v>94</v>
      </c>
      <c r="L103" s="34" t="str">
        <f>VLOOKUP(A103,Tabel2[],4)</f>
        <v>mahansen@health.sdu.dk</v>
      </c>
    </row>
    <row r="104" spans="1:12">
      <c r="A104" s="18" t="s">
        <v>362</v>
      </c>
      <c r="B104" s="19" t="s">
        <v>366</v>
      </c>
      <c r="C104" s="19" t="s">
        <v>238</v>
      </c>
      <c r="D104" s="19">
        <v>30</v>
      </c>
      <c r="F104" s="20" t="s">
        <v>298</v>
      </c>
      <c r="G104" s="21" t="s">
        <v>240</v>
      </c>
      <c r="H104" s="19" t="s">
        <v>86</v>
      </c>
      <c r="J104" s="34" t="str">
        <f>VLOOKUP(A104,Tabel2[],2)</f>
        <v>10-19000-19140</v>
      </c>
      <c r="K104" s="34">
        <f>VLOOKUP(A104,Tabel2[],3)</f>
        <v>94</v>
      </c>
      <c r="L104" s="34" t="str">
        <f>VLOOKUP(A104,Tabel2[],4)</f>
        <v>mahansen@health.sdu.dk</v>
      </c>
    </row>
    <row r="105" spans="1:12" ht="30">
      <c r="A105" s="18" t="s">
        <v>367</v>
      </c>
      <c r="B105" s="19" t="s">
        <v>368</v>
      </c>
      <c r="C105" s="19" t="s">
        <v>369</v>
      </c>
      <c r="D105" s="26">
        <v>5</v>
      </c>
      <c r="E105" s="26"/>
      <c r="F105" s="27" t="s">
        <v>370</v>
      </c>
      <c r="G105" s="28" t="s">
        <v>371</v>
      </c>
      <c r="H105" s="26" t="s">
        <v>200</v>
      </c>
      <c r="I105" s="26"/>
      <c r="J105" s="34" t="str">
        <f>VLOOKUP(A105,Tabel2[],2)</f>
        <v>10-19000-19100</v>
      </c>
      <c r="K105" s="34">
        <f>VLOOKUP(A105,Tabel2[],3)</f>
        <v>15</v>
      </c>
      <c r="L105" s="34" t="str">
        <f>VLOOKUP(A105,Tabel2[],4)</f>
        <v>sund-medicin@health.sdu.dk</v>
      </c>
    </row>
    <row r="106" spans="1:12" ht="30">
      <c r="A106" s="18" t="s">
        <v>367</v>
      </c>
      <c r="B106" s="19" t="s">
        <v>372</v>
      </c>
      <c r="C106" s="19" t="s">
        <v>373</v>
      </c>
      <c r="D106" s="26">
        <v>8</v>
      </c>
      <c r="E106" s="26"/>
      <c r="F106" s="27"/>
      <c r="G106" s="28"/>
      <c r="H106" s="26"/>
      <c r="I106" s="26"/>
      <c r="J106" s="34" t="str">
        <f>VLOOKUP(A106,Tabel2[],2)</f>
        <v>10-19000-19100</v>
      </c>
      <c r="K106" s="34">
        <f>VLOOKUP(A106,Tabel2[],3)</f>
        <v>15</v>
      </c>
      <c r="L106" s="34" t="str">
        <f>VLOOKUP(A106,Tabel2[],4)</f>
        <v>sund-medicin@health.sdu.dk</v>
      </c>
    </row>
    <row r="107" spans="1:12" ht="30">
      <c r="A107" s="18" t="s">
        <v>367</v>
      </c>
      <c r="B107" s="19" t="s">
        <v>374</v>
      </c>
      <c r="C107" s="19" t="s">
        <v>375</v>
      </c>
      <c r="D107" s="26">
        <v>8</v>
      </c>
      <c r="E107" s="26"/>
      <c r="F107" s="27"/>
      <c r="G107" s="28"/>
      <c r="H107" s="26"/>
      <c r="I107" s="26"/>
      <c r="J107" s="34" t="str">
        <f>VLOOKUP(A107,Tabel2[],2)</f>
        <v>10-19000-19100</v>
      </c>
      <c r="K107" s="34">
        <v>16</v>
      </c>
      <c r="L107" s="34" t="str">
        <f>VLOOKUP(A107,Tabel2[],4)</f>
        <v>sund-medicin@health.sdu.dk</v>
      </c>
    </row>
    <row r="108" spans="1:12" ht="30">
      <c r="A108" s="18" t="s">
        <v>367</v>
      </c>
      <c r="B108" s="19" t="s">
        <v>376</v>
      </c>
      <c r="C108" s="19" t="s">
        <v>377</v>
      </c>
      <c r="D108" s="26">
        <v>11</v>
      </c>
      <c r="E108" s="28"/>
      <c r="F108" s="27" t="s">
        <v>103</v>
      </c>
      <c r="G108" s="28" t="s">
        <v>378</v>
      </c>
      <c r="H108" s="27" t="s">
        <v>200</v>
      </c>
      <c r="I108" s="27"/>
      <c r="J108" s="34" t="str">
        <f>VLOOKUP(A108,Tabel2[],2)</f>
        <v>10-19000-19100</v>
      </c>
      <c r="K108" s="34">
        <f>VLOOKUP(A108,Tabel2[],3)</f>
        <v>15</v>
      </c>
      <c r="L108" s="34" t="str">
        <f>VLOOKUP(A108,Tabel2[],4)</f>
        <v>sund-medicin@health.sdu.dk</v>
      </c>
    </row>
    <row r="109" spans="1:12" ht="45">
      <c r="A109" s="18" t="s">
        <v>367</v>
      </c>
      <c r="B109" s="19" t="s">
        <v>379</v>
      </c>
      <c r="C109" s="19" t="s">
        <v>380</v>
      </c>
      <c r="D109" s="26">
        <v>11</v>
      </c>
      <c r="E109" s="28"/>
      <c r="F109" s="27" t="s">
        <v>103</v>
      </c>
      <c r="G109" s="28" t="s">
        <v>378</v>
      </c>
      <c r="H109" s="27" t="s">
        <v>200</v>
      </c>
      <c r="I109" s="27" t="s">
        <v>381</v>
      </c>
      <c r="J109" s="34" t="str">
        <f>VLOOKUP(A109,Tabel2[],2)</f>
        <v>10-19000-19100</v>
      </c>
      <c r="K109" s="34">
        <f>VLOOKUP(A109,Tabel2[],3)</f>
        <v>15</v>
      </c>
      <c r="L109" s="34" t="str">
        <f>VLOOKUP(A109,Tabel2[],4)</f>
        <v>sund-medicin@health.sdu.dk</v>
      </c>
    </row>
    <row r="110" spans="1:12" ht="30">
      <c r="A110" s="18" t="s">
        <v>367</v>
      </c>
      <c r="B110" s="19" t="s">
        <v>382</v>
      </c>
      <c r="C110" s="19" t="s">
        <v>383</v>
      </c>
      <c r="D110" s="26">
        <v>11</v>
      </c>
      <c r="E110" s="28"/>
      <c r="F110" s="27" t="s">
        <v>103</v>
      </c>
      <c r="G110" s="28" t="s">
        <v>378</v>
      </c>
      <c r="H110" s="27" t="s">
        <v>200</v>
      </c>
      <c r="I110" s="27"/>
      <c r="J110" s="34" t="str">
        <f>VLOOKUP(A110,Tabel2[],2)</f>
        <v>10-19000-19100</v>
      </c>
      <c r="K110" s="34">
        <v>16</v>
      </c>
      <c r="L110" s="34" t="str">
        <f>VLOOKUP(A110,Tabel2[],4)</f>
        <v>sund-medicin@health.sdu.dk</v>
      </c>
    </row>
    <row r="111" spans="1:12">
      <c r="A111" s="18" t="s">
        <v>367</v>
      </c>
      <c r="B111" s="19" t="s">
        <v>384</v>
      </c>
      <c r="C111" s="19" t="s">
        <v>385</v>
      </c>
      <c r="D111" s="26">
        <v>20</v>
      </c>
      <c r="E111" s="28"/>
      <c r="F111" s="27" t="s">
        <v>386</v>
      </c>
      <c r="G111" s="28" t="s">
        <v>378</v>
      </c>
      <c r="H111" s="27" t="s">
        <v>304</v>
      </c>
      <c r="I111" s="27"/>
      <c r="J111" s="34" t="str">
        <f>VLOOKUP(A111,Tabel2[],2)</f>
        <v>10-19000-19100</v>
      </c>
      <c r="K111" s="34">
        <f>VLOOKUP(A111,Tabel2[],3)</f>
        <v>15</v>
      </c>
      <c r="L111" s="34" t="str">
        <f>VLOOKUP(A111,Tabel2[],4)</f>
        <v>sund-medicin@health.sdu.dk</v>
      </c>
    </row>
    <row r="112" spans="1:12">
      <c r="A112" s="18" t="s">
        <v>367</v>
      </c>
      <c r="B112" s="19" t="s">
        <v>387</v>
      </c>
      <c r="C112" s="19" t="s">
        <v>385</v>
      </c>
      <c r="D112" s="26">
        <v>20</v>
      </c>
      <c r="E112" s="28"/>
      <c r="F112" s="27" t="s">
        <v>386</v>
      </c>
      <c r="G112" s="28" t="s">
        <v>378</v>
      </c>
      <c r="H112" s="27" t="s">
        <v>304</v>
      </c>
      <c r="I112" s="27"/>
      <c r="J112" s="34" t="str">
        <f>VLOOKUP(A112,Tabel2[],2)</f>
        <v>10-19000-19100</v>
      </c>
      <c r="K112" s="34">
        <f>VLOOKUP(A112,Tabel2[],3)</f>
        <v>15</v>
      </c>
      <c r="L112" s="34" t="str">
        <f>VLOOKUP(A112,Tabel2[],4)</f>
        <v>sund-medicin@health.sdu.dk</v>
      </c>
    </row>
    <row r="113" spans="1:12">
      <c r="A113" s="18" t="s">
        <v>367</v>
      </c>
      <c r="B113" s="19" t="s">
        <v>384</v>
      </c>
      <c r="C113" s="19" t="s">
        <v>388</v>
      </c>
      <c r="D113" s="26">
        <v>20</v>
      </c>
      <c r="E113" s="28"/>
      <c r="F113" s="27" t="s">
        <v>389</v>
      </c>
      <c r="G113" s="28" t="s">
        <v>390</v>
      </c>
      <c r="H113" s="27" t="s">
        <v>304</v>
      </c>
      <c r="I113" s="27"/>
      <c r="J113" s="34" t="str">
        <f>VLOOKUP(A113,Tabel2[],2)</f>
        <v>10-19000-19100</v>
      </c>
      <c r="K113" s="34">
        <f>VLOOKUP(A113,Tabel2[],3)</f>
        <v>15</v>
      </c>
      <c r="L113" s="34" t="str">
        <f>VLOOKUP(A113,Tabel2[],4)</f>
        <v>sund-medicin@health.sdu.dk</v>
      </c>
    </row>
    <row r="114" spans="1:12">
      <c r="A114" s="18" t="s">
        <v>367</v>
      </c>
      <c r="B114" s="19" t="s">
        <v>387</v>
      </c>
      <c r="C114" s="19" t="s">
        <v>388</v>
      </c>
      <c r="D114" s="26">
        <v>20</v>
      </c>
      <c r="E114" s="28"/>
      <c r="F114" s="27" t="s">
        <v>389</v>
      </c>
      <c r="G114" s="28" t="s">
        <v>390</v>
      </c>
      <c r="H114" s="27" t="s">
        <v>304</v>
      </c>
      <c r="I114" s="27"/>
      <c r="J114" s="34" t="str">
        <f>VLOOKUP(A114,Tabel2[],2)</f>
        <v>10-19000-19100</v>
      </c>
      <c r="K114" s="34">
        <f>VLOOKUP(A114,Tabel2[],3)</f>
        <v>15</v>
      </c>
      <c r="L114" s="34" t="str">
        <f>VLOOKUP(A114,Tabel2[],4)</f>
        <v>sund-medicin@health.sdu.dk</v>
      </c>
    </row>
    <row r="115" spans="1:12">
      <c r="A115" s="18" t="s">
        <v>367</v>
      </c>
      <c r="B115" s="19" t="s">
        <v>391</v>
      </c>
      <c r="C115" s="19" t="s">
        <v>392</v>
      </c>
      <c r="D115" s="26">
        <v>15</v>
      </c>
      <c r="E115" s="28"/>
      <c r="F115" s="27" t="s">
        <v>103</v>
      </c>
      <c r="G115" s="28" t="s">
        <v>378</v>
      </c>
      <c r="H115" s="27" t="s">
        <v>304</v>
      </c>
      <c r="I115" s="27"/>
      <c r="J115" s="34" t="str">
        <f>VLOOKUP(A115,Tabel2[],2)</f>
        <v>10-19000-19100</v>
      </c>
      <c r="K115" s="34">
        <f>VLOOKUP(A115,Tabel2[],3)</f>
        <v>15</v>
      </c>
      <c r="L115" s="34" t="str">
        <f>VLOOKUP(A115,Tabel2[],4)</f>
        <v>sund-medicin@health.sdu.dk</v>
      </c>
    </row>
    <row r="116" spans="1:12">
      <c r="A116" s="18" t="s">
        <v>367</v>
      </c>
      <c r="B116" s="19" t="s">
        <v>391</v>
      </c>
      <c r="C116" s="19" t="s">
        <v>393</v>
      </c>
      <c r="D116" s="26">
        <v>15</v>
      </c>
      <c r="E116" s="28"/>
      <c r="F116" s="27" t="s">
        <v>389</v>
      </c>
      <c r="G116" s="28" t="s">
        <v>390</v>
      </c>
      <c r="H116" s="27" t="s">
        <v>304</v>
      </c>
      <c r="I116" s="27"/>
      <c r="J116" s="34" t="str">
        <f>VLOOKUP(A116,Tabel2[],2)</f>
        <v>10-19000-19100</v>
      </c>
      <c r="K116" s="34">
        <f>VLOOKUP(A116,Tabel2[],3)</f>
        <v>15</v>
      </c>
      <c r="L116" s="34" t="str">
        <f>VLOOKUP(A116,Tabel2[],4)</f>
        <v>sund-medicin@health.sdu.dk</v>
      </c>
    </row>
    <row r="117" spans="1:12">
      <c r="A117" s="18" t="s">
        <v>367</v>
      </c>
      <c r="B117" s="19" t="s">
        <v>394</v>
      </c>
      <c r="C117" s="19" t="s">
        <v>392</v>
      </c>
      <c r="D117" s="26">
        <v>15</v>
      </c>
      <c r="E117" s="28"/>
      <c r="F117" s="27" t="s">
        <v>103</v>
      </c>
      <c r="G117" s="28" t="s">
        <v>378</v>
      </c>
      <c r="H117" s="27" t="s">
        <v>304</v>
      </c>
      <c r="I117" s="27"/>
      <c r="J117" s="34" t="str">
        <f>VLOOKUP(A117,Tabel2[],2)</f>
        <v>10-19000-19100</v>
      </c>
      <c r="K117" s="34">
        <f>VLOOKUP(A117,Tabel2[],3)</f>
        <v>15</v>
      </c>
      <c r="L117" s="34" t="str">
        <f>VLOOKUP(A117,Tabel2[],4)</f>
        <v>sund-medicin@health.sdu.dk</v>
      </c>
    </row>
    <row r="118" spans="1:12">
      <c r="A118" s="18" t="s">
        <v>367</v>
      </c>
      <c r="B118" s="19" t="s">
        <v>394</v>
      </c>
      <c r="C118" s="19" t="s">
        <v>393</v>
      </c>
      <c r="D118" s="26">
        <v>15</v>
      </c>
      <c r="E118" s="28"/>
      <c r="F118" s="27" t="s">
        <v>389</v>
      </c>
      <c r="G118" s="28" t="s">
        <v>390</v>
      </c>
      <c r="H118" s="27" t="s">
        <v>304</v>
      </c>
      <c r="I118" s="27"/>
      <c r="J118" s="34" t="str">
        <f>VLOOKUP(A118,Tabel2[],2)</f>
        <v>10-19000-19100</v>
      </c>
      <c r="K118" s="34">
        <f>VLOOKUP(A118,Tabel2[],3)</f>
        <v>15</v>
      </c>
      <c r="L118" s="34" t="str">
        <f>VLOOKUP(A118,Tabel2[],4)</f>
        <v>sund-medicin@health.sdu.dk</v>
      </c>
    </row>
    <row r="119" spans="1:12" ht="30">
      <c r="A119" s="18" t="s">
        <v>367</v>
      </c>
      <c r="B119" s="19" t="s">
        <v>395</v>
      </c>
      <c r="C119" s="19" t="s">
        <v>396</v>
      </c>
      <c r="D119" s="26">
        <v>15</v>
      </c>
      <c r="E119" s="28"/>
      <c r="F119" s="27" t="s">
        <v>103</v>
      </c>
      <c r="G119" s="28" t="s">
        <v>378</v>
      </c>
      <c r="H119" s="27" t="s">
        <v>304</v>
      </c>
      <c r="I119" s="27"/>
      <c r="J119" s="34" t="str">
        <f>VLOOKUP(A119,Tabel2[],2)</f>
        <v>10-19000-19100</v>
      </c>
      <c r="K119" s="34">
        <f>VLOOKUP(A119,Tabel2[],3)</f>
        <v>15</v>
      </c>
      <c r="L119" s="34" t="str">
        <f>VLOOKUP(A119,Tabel2[],4)</f>
        <v>sund-medicin@health.sdu.dk</v>
      </c>
    </row>
    <row r="120" spans="1:12" ht="30">
      <c r="A120" s="18" t="s">
        <v>367</v>
      </c>
      <c r="B120" s="19" t="s">
        <v>395</v>
      </c>
      <c r="C120" s="19" t="s">
        <v>397</v>
      </c>
      <c r="D120" s="26">
        <v>15</v>
      </c>
      <c r="E120" s="28"/>
      <c r="F120" s="27" t="s">
        <v>389</v>
      </c>
      <c r="G120" s="28" t="s">
        <v>390</v>
      </c>
      <c r="H120" s="27" t="s">
        <v>304</v>
      </c>
      <c r="I120" s="27"/>
      <c r="J120" s="34" t="str">
        <f>VLOOKUP(A120,Tabel2[],2)</f>
        <v>10-19000-19100</v>
      </c>
      <c r="K120" s="34">
        <f>VLOOKUP(A120,Tabel2[],3)</f>
        <v>15</v>
      </c>
      <c r="L120" s="34" t="str">
        <f>VLOOKUP(A120,Tabel2[],4)</f>
        <v>sund-medicin@health.sdu.dk</v>
      </c>
    </row>
    <row r="121" spans="1:12">
      <c r="A121" s="18" t="s">
        <v>367</v>
      </c>
      <c r="B121" s="19" t="s">
        <v>398</v>
      </c>
      <c r="C121" s="19" t="s">
        <v>399</v>
      </c>
      <c r="D121" s="26">
        <v>15</v>
      </c>
      <c r="E121" s="28"/>
      <c r="F121" s="27" t="s">
        <v>103</v>
      </c>
      <c r="G121" s="28" t="s">
        <v>378</v>
      </c>
      <c r="H121" s="27" t="s">
        <v>304</v>
      </c>
      <c r="I121" s="27"/>
      <c r="J121" s="34" t="str">
        <f>VLOOKUP(A121,Tabel2[],2)</f>
        <v>10-19000-19100</v>
      </c>
      <c r="K121" s="34">
        <f>VLOOKUP(A121,Tabel2[],3)</f>
        <v>15</v>
      </c>
      <c r="L121" s="34" t="str">
        <f>VLOOKUP(A121,Tabel2[],4)</f>
        <v>sund-medicin@health.sdu.dk</v>
      </c>
    </row>
    <row r="122" spans="1:12">
      <c r="A122" s="18" t="s">
        <v>367</v>
      </c>
      <c r="B122" s="19" t="s">
        <v>398</v>
      </c>
      <c r="C122" s="19" t="s">
        <v>400</v>
      </c>
      <c r="D122" s="26">
        <v>15</v>
      </c>
      <c r="E122" s="28"/>
      <c r="F122" s="27" t="s">
        <v>389</v>
      </c>
      <c r="G122" s="28" t="s">
        <v>390</v>
      </c>
      <c r="H122" s="27" t="s">
        <v>304</v>
      </c>
      <c r="I122" s="27"/>
      <c r="J122" s="34" t="str">
        <f>VLOOKUP(A122,Tabel2[],2)</f>
        <v>10-19000-19100</v>
      </c>
      <c r="K122" s="34">
        <f>VLOOKUP(A122,Tabel2[],3)</f>
        <v>15</v>
      </c>
      <c r="L122" s="34" t="str">
        <f>VLOOKUP(A122,Tabel2[],4)</f>
        <v>sund-medicin@health.sdu.dk</v>
      </c>
    </row>
    <row r="123" spans="1:12">
      <c r="A123" s="18" t="s">
        <v>367</v>
      </c>
      <c r="B123" s="19" t="s">
        <v>401</v>
      </c>
      <c r="C123" s="19" t="s">
        <v>399</v>
      </c>
      <c r="D123" s="26">
        <v>15</v>
      </c>
      <c r="E123" s="28"/>
      <c r="F123" s="27" t="s">
        <v>103</v>
      </c>
      <c r="G123" s="28" t="s">
        <v>378</v>
      </c>
      <c r="H123" s="27" t="s">
        <v>304</v>
      </c>
      <c r="I123" s="27"/>
      <c r="J123" s="34" t="str">
        <f>VLOOKUP(A123,Tabel2[],2)</f>
        <v>10-19000-19100</v>
      </c>
      <c r="K123" s="34">
        <f>VLOOKUP(A123,Tabel2[],3)</f>
        <v>15</v>
      </c>
      <c r="L123" s="34" t="str">
        <f>VLOOKUP(A123,Tabel2[],4)</f>
        <v>sund-medicin@health.sdu.dk</v>
      </c>
    </row>
    <row r="124" spans="1:12">
      <c r="A124" s="18" t="s">
        <v>367</v>
      </c>
      <c r="B124" s="19" t="s">
        <v>401</v>
      </c>
      <c r="C124" s="19" t="s">
        <v>400</v>
      </c>
      <c r="D124" s="26">
        <v>15</v>
      </c>
      <c r="E124" s="28"/>
      <c r="F124" s="27" t="s">
        <v>389</v>
      </c>
      <c r="G124" s="28" t="s">
        <v>390</v>
      </c>
      <c r="H124" s="27" t="s">
        <v>304</v>
      </c>
      <c r="I124" s="27"/>
      <c r="J124" s="34" t="str">
        <f>VLOOKUP(A124,Tabel2[],2)</f>
        <v>10-19000-19100</v>
      </c>
      <c r="K124" s="34">
        <f>VLOOKUP(A124,Tabel2[],3)</f>
        <v>15</v>
      </c>
      <c r="L124" s="34" t="str">
        <f>VLOOKUP(A124,Tabel2[],4)</f>
        <v>sund-medicin@health.sdu.dk</v>
      </c>
    </row>
    <row r="125" spans="1:12">
      <c r="A125" s="18" t="s">
        <v>367</v>
      </c>
      <c r="B125" s="19" t="s">
        <v>402</v>
      </c>
      <c r="C125" s="19" t="s">
        <v>403</v>
      </c>
      <c r="D125" s="26">
        <v>15</v>
      </c>
      <c r="E125" s="28"/>
      <c r="F125" s="27" t="s">
        <v>103</v>
      </c>
      <c r="G125" s="28" t="s">
        <v>378</v>
      </c>
      <c r="H125" s="27" t="s">
        <v>304</v>
      </c>
      <c r="I125" s="27"/>
      <c r="J125" s="34" t="str">
        <f>VLOOKUP(A125,Tabel2[],2)</f>
        <v>10-19000-19100</v>
      </c>
      <c r="K125" s="34">
        <v>16</v>
      </c>
      <c r="L125" s="34" t="str">
        <f>VLOOKUP(A125,Tabel2[],4)</f>
        <v>sund-medicin@health.sdu.dk</v>
      </c>
    </row>
    <row r="126" spans="1:12">
      <c r="A126" s="18" t="s">
        <v>367</v>
      </c>
      <c r="B126" s="19" t="s">
        <v>402</v>
      </c>
      <c r="C126" s="19" t="s">
        <v>404</v>
      </c>
      <c r="D126" s="26">
        <v>15</v>
      </c>
      <c r="E126" s="28"/>
      <c r="F126" s="27" t="s">
        <v>389</v>
      </c>
      <c r="G126" s="28" t="s">
        <v>390</v>
      </c>
      <c r="H126" s="27" t="s">
        <v>304</v>
      </c>
      <c r="I126" s="27"/>
      <c r="J126" s="34" t="str">
        <f>VLOOKUP(A126,Tabel2[],2)</f>
        <v>10-19000-19100</v>
      </c>
      <c r="K126" s="34">
        <v>16</v>
      </c>
      <c r="L126" s="34" t="str">
        <f>VLOOKUP(A126,Tabel2[],4)</f>
        <v>sund-medicin@health.sdu.dk</v>
      </c>
    </row>
    <row r="127" spans="1:12">
      <c r="A127" s="18" t="s">
        <v>367</v>
      </c>
      <c r="B127" s="19" t="s">
        <v>405</v>
      </c>
      <c r="C127" s="19" t="s">
        <v>406</v>
      </c>
      <c r="D127" s="26">
        <v>15</v>
      </c>
      <c r="E127" s="28"/>
      <c r="F127" s="27" t="s">
        <v>103</v>
      </c>
      <c r="G127" s="28" t="s">
        <v>378</v>
      </c>
      <c r="H127" s="27" t="s">
        <v>304</v>
      </c>
      <c r="I127" s="27"/>
      <c r="J127" s="34" t="str">
        <f>VLOOKUP(A127,Tabel2[],2)</f>
        <v>10-19000-19100</v>
      </c>
      <c r="K127" s="34">
        <f>VLOOKUP(A127,Tabel2[],3)</f>
        <v>15</v>
      </c>
      <c r="L127" s="34" t="str">
        <f>VLOOKUP(A127,Tabel2[],4)</f>
        <v>sund-medicin@health.sdu.dk</v>
      </c>
    </row>
    <row r="128" spans="1:12">
      <c r="A128" s="18" t="s">
        <v>367</v>
      </c>
      <c r="B128" s="19" t="s">
        <v>405</v>
      </c>
      <c r="C128" s="19" t="s">
        <v>407</v>
      </c>
      <c r="D128" s="26">
        <v>15</v>
      </c>
      <c r="E128" s="28"/>
      <c r="F128" s="27" t="s">
        <v>408</v>
      </c>
      <c r="G128" s="28" t="s">
        <v>409</v>
      </c>
      <c r="H128" s="27" t="s">
        <v>304</v>
      </c>
      <c r="I128" s="27"/>
      <c r="J128" s="34" t="str">
        <f>VLOOKUP(A128,Tabel2[],2)</f>
        <v>10-19000-19100</v>
      </c>
      <c r="K128" s="34">
        <f>VLOOKUP(A128,Tabel2[],3)</f>
        <v>15</v>
      </c>
      <c r="L128" s="34" t="str">
        <f>VLOOKUP(A128,Tabel2[],4)</f>
        <v>sund-medicin@health.sdu.dk</v>
      </c>
    </row>
    <row r="129" spans="1:13" ht="30">
      <c r="A129" s="18" t="s">
        <v>367</v>
      </c>
      <c r="B129" s="19" t="s">
        <v>410</v>
      </c>
      <c r="C129" s="19" t="s">
        <v>411</v>
      </c>
      <c r="D129" s="26">
        <v>11</v>
      </c>
      <c r="E129" s="29" t="s">
        <v>35</v>
      </c>
      <c r="F129" s="20" t="s">
        <v>412</v>
      </c>
      <c r="G129" s="28" t="s">
        <v>413</v>
      </c>
      <c r="H129" s="27" t="s">
        <v>200</v>
      </c>
      <c r="I129" s="27"/>
      <c r="J129" s="34" t="str">
        <f>VLOOKUP(A129,Tabel2[],2)</f>
        <v>10-19000-19100</v>
      </c>
      <c r="K129" s="34">
        <f>VLOOKUP(A129,Tabel2[],3)</f>
        <v>15</v>
      </c>
      <c r="L129" s="34" t="str">
        <f>VLOOKUP(A129,Tabel2[],4)</f>
        <v>sund-medicin@health.sdu.dk</v>
      </c>
    </row>
    <row r="130" spans="1:13" ht="30">
      <c r="A130" s="18" t="s">
        <v>367</v>
      </c>
      <c r="B130" s="19" t="s">
        <v>414</v>
      </c>
      <c r="C130" s="19" t="s">
        <v>415</v>
      </c>
      <c r="D130" s="26">
        <v>11</v>
      </c>
      <c r="E130" s="29" t="s">
        <v>35</v>
      </c>
      <c r="F130" s="20" t="s">
        <v>412</v>
      </c>
      <c r="G130" s="28" t="s">
        <v>413</v>
      </c>
      <c r="H130" s="27" t="s">
        <v>200</v>
      </c>
      <c r="I130" s="27"/>
      <c r="J130" s="34" t="str">
        <f>VLOOKUP(A130,Tabel2[],2)</f>
        <v>10-19000-19100</v>
      </c>
      <c r="K130" s="34">
        <f>VLOOKUP(A130,Tabel2[],3)</f>
        <v>15</v>
      </c>
      <c r="L130" s="34" t="str">
        <f>VLOOKUP(A130,Tabel2[],4)</f>
        <v>sund-medicin@health.sdu.dk</v>
      </c>
    </row>
    <row r="131" spans="1:13" ht="30">
      <c r="A131" s="18" t="s">
        <v>367</v>
      </c>
      <c r="B131" s="19" t="s">
        <v>416</v>
      </c>
      <c r="C131" s="19" t="s">
        <v>417</v>
      </c>
      <c r="D131" s="26">
        <v>11</v>
      </c>
      <c r="E131" s="29" t="s">
        <v>35</v>
      </c>
      <c r="F131" s="20" t="s">
        <v>412</v>
      </c>
      <c r="G131" s="28" t="s">
        <v>413</v>
      </c>
      <c r="H131" s="27" t="s">
        <v>200</v>
      </c>
      <c r="I131" s="27"/>
      <c r="J131" s="34" t="str">
        <f>VLOOKUP(A131,Tabel2[],2)</f>
        <v>10-19000-19100</v>
      </c>
      <c r="K131" s="34">
        <v>16</v>
      </c>
      <c r="L131" s="34" t="str">
        <f>VLOOKUP(A131,Tabel2[],4)</f>
        <v>sund-medicin@health.sdu.dk</v>
      </c>
    </row>
    <row r="132" spans="1:13" ht="64.5">
      <c r="A132" s="18" t="s">
        <v>367</v>
      </c>
      <c r="B132" s="19" t="s">
        <v>418</v>
      </c>
      <c r="C132" s="19" t="s">
        <v>419</v>
      </c>
      <c r="D132" s="26" t="s">
        <v>420</v>
      </c>
      <c r="E132" s="28"/>
      <c r="F132" s="29" t="s">
        <v>421</v>
      </c>
      <c r="G132" s="30" t="s">
        <v>422</v>
      </c>
      <c r="H132" s="27" t="s">
        <v>423</v>
      </c>
      <c r="I132" s="27" t="s">
        <v>424</v>
      </c>
      <c r="J132" s="34" t="str">
        <f>VLOOKUP(A132,Tabel2[],2)</f>
        <v>10-19000-19100</v>
      </c>
      <c r="K132" s="34">
        <f>VLOOKUP(A132,Tabel2[],3)</f>
        <v>15</v>
      </c>
      <c r="L132" s="34" t="str">
        <f>VLOOKUP(A132,Tabel2[],4)</f>
        <v>sund-medicin@health.sdu.dk</v>
      </c>
    </row>
    <row r="133" spans="1:13" ht="64.5">
      <c r="A133" s="18" t="s">
        <v>367</v>
      </c>
      <c r="B133" s="19" t="s">
        <v>425</v>
      </c>
      <c r="C133" s="19" t="s">
        <v>426</v>
      </c>
      <c r="D133" s="26" t="s">
        <v>420</v>
      </c>
      <c r="E133" s="28"/>
      <c r="F133" s="29" t="s">
        <v>421</v>
      </c>
      <c r="G133" s="30" t="s">
        <v>422</v>
      </c>
      <c r="H133" s="27" t="s">
        <v>423</v>
      </c>
      <c r="I133" s="27"/>
      <c r="J133" s="34" t="str">
        <f>VLOOKUP(A133,Tabel2[],2)</f>
        <v>10-19000-19100</v>
      </c>
      <c r="K133" s="34">
        <f>VLOOKUP(A133,Tabel2[],3)</f>
        <v>15</v>
      </c>
      <c r="L133" s="34" t="str">
        <f>VLOOKUP(A133,Tabel2[],4)</f>
        <v>sund-medicin@health.sdu.dk</v>
      </c>
    </row>
    <row r="134" spans="1:13" ht="64.5">
      <c r="A134" s="18" t="s">
        <v>367</v>
      </c>
      <c r="B134" s="19" t="s">
        <v>427</v>
      </c>
      <c r="C134" s="19" t="s">
        <v>428</v>
      </c>
      <c r="D134" s="26" t="s">
        <v>420</v>
      </c>
      <c r="E134" s="28"/>
      <c r="F134" s="29" t="s">
        <v>421</v>
      </c>
      <c r="G134" s="30" t="s">
        <v>422</v>
      </c>
      <c r="H134" s="27" t="s">
        <v>423</v>
      </c>
      <c r="I134" s="27" t="s">
        <v>40</v>
      </c>
      <c r="J134" s="34" t="str">
        <f>VLOOKUP(A134,Tabel2[],2)</f>
        <v>10-19000-19100</v>
      </c>
      <c r="K134" s="34">
        <v>16</v>
      </c>
      <c r="L134" s="34" t="str">
        <f>VLOOKUP(A134,Tabel2[],4)</f>
        <v>sund-medicin@health.sdu.dk</v>
      </c>
    </row>
    <row r="135" spans="1:13" ht="115.5">
      <c r="A135" s="18" t="s">
        <v>367</v>
      </c>
      <c r="B135" s="19" t="s">
        <v>429</v>
      </c>
      <c r="C135" s="19" t="s">
        <v>430</v>
      </c>
      <c r="D135" s="26">
        <v>13</v>
      </c>
      <c r="E135" s="28"/>
      <c r="F135" s="29" t="s">
        <v>431</v>
      </c>
      <c r="G135" s="28" t="s">
        <v>432</v>
      </c>
      <c r="H135" s="27" t="s">
        <v>433</v>
      </c>
      <c r="I135" s="27"/>
      <c r="J135" s="34" t="str">
        <f>VLOOKUP(A135,Tabel2[],2)</f>
        <v>10-19000-19100</v>
      </c>
      <c r="K135" s="34">
        <f>VLOOKUP(A135,Tabel2[],3)</f>
        <v>15</v>
      </c>
      <c r="L135" s="34" t="str">
        <f>VLOOKUP(A135,Tabel2[],4)</f>
        <v>sund-medicin@health.sdu.dk</v>
      </c>
    </row>
    <row r="136" spans="1:13" ht="115.5">
      <c r="A136" s="18" t="s">
        <v>367</v>
      </c>
      <c r="B136" s="19" t="s">
        <v>434</v>
      </c>
      <c r="C136" s="19" t="s">
        <v>435</v>
      </c>
      <c r="D136" s="26">
        <v>13</v>
      </c>
      <c r="E136" s="28"/>
      <c r="F136" s="29" t="s">
        <v>436</v>
      </c>
      <c r="G136" s="28" t="s">
        <v>432</v>
      </c>
      <c r="H136" s="27" t="s">
        <v>433</v>
      </c>
      <c r="I136" s="27"/>
      <c r="J136" s="34" t="str">
        <f>VLOOKUP(A136,Tabel2[],2)</f>
        <v>10-19000-19100</v>
      </c>
      <c r="K136" s="34">
        <f>VLOOKUP(A136,Tabel2[],3)</f>
        <v>15</v>
      </c>
      <c r="L136" s="34" t="str">
        <f>VLOOKUP(A136,Tabel2[],4)</f>
        <v>sund-medicin@health.sdu.dk</v>
      </c>
    </row>
    <row r="137" spans="1:13" ht="115.5">
      <c r="A137" s="18" t="s">
        <v>367</v>
      </c>
      <c r="B137" s="19" t="s">
        <v>437</v>
      </c>
      <c r="C137" s="19" t="s">
        <v>438</v>
      </c>
      <c r="D137" s="26">
        <v>13</v>
      </c>
      <c r="E137" s="28"/>
      <c r="F137" s="29" t="s">
        <v>439</v>
      </c>
      <c r="G137" s="28" t="s">
        <v>432</v>
      </c>
      <c r="H137" s="27" t="s">
        <v>433</v>
      </c>
      <c r="I137" s="27"/>
      <c r="J137" s="34" t="str">
        <f>VLOOKUP(A137,Tabel2[],2)</f>
        <v>10-19000-19100</v>
      </c>
      <c r="K137" s="34">
        <v>16</v>
      </c>
      <c r="L137" s="34" t="str">
        <f>VLOOKUP(A137,Tabel2[],4)</f>
        <v>sund-medicin@health.sdu.dk</v>
      </c>
    </row>
    <row r="138" spans="1:13" ht="45">
      <c r="A138" s="18" t="s">
        <v>440</v>
      </c>
      <c r="B138" s="19" t="s">
        <v>441</v>
      </c>
      <c r="C138" s="19" t="s">
        <v>442</v>
      </c>
      <c r="D138" s="19">
        <v>30</v>
      </c>
      <c r="F138" s="20" t="s">
        <v>443</v>
      </c>
      <c r="H138" s="19" t="s">
        <v>86</v>
      </c>
      <c r="I138" s="25"/>
      <c r="J138" s="34" t="str">
        <f>VLOOKUP(A138,Tabel2[],2)</f>
        <v>10-19000-19120</v>
      </c>
      <c r="K138" s="34">
        <f>VLOOKUP(A138,Tabel2[],3)</f>
        <v>65</v>
      </c>
      <c r="L138" s="34" t="str">
        <f>VLOOKUP(A138,Tabel2[],4)</f>
        <v>sn-psykologi@health.sdu.dk</v>
      </c>
    </row>
    <row r="139" spans="1:13">
      <c r="A139" s="18" t="s">
        <v>440</v>
      </c>
      <c r="B139" s="19" t="s">
        <v>444</v>
      </c>
      <c r="C139" s="19" t="s">
        <v>445</v>
      </c>
      <c r="D139" s="19">
        <v>10</v>
      </c>
      <c r="F139" s="20" t="s">
        <v>154</v>
      </c>
      <c r="G139" s="21" t="s">
        <v>155</v>
      </c>
      <c r="H139" s="19" t="s">
        <v>58</v>
      </c>
      <c r="J139" s="34" t="str">
        <f>VLOOKUP(A139,Tabel2[],2)</f>
        <v>10-19000-19120</v>
      </c>
      <c r="K139" s="34">
        <f>VLOOKUP(A139,Tabel2[],3)</f>
        <v>65</v>
      </c>
      <c r="L139" s="34" t="str">
        <f>VLOOKUP(A139,Tabel2[],4)</f>
        <v>sn-psykologi@health.sdu.dk</v>
      </c>
    </row>
    <row r="140" spans="1:13">
      <c r="A140" s="18" t="s">
        <v>446</v>
      </c>
      <c r="B140" s="19" t="s">
        <v>447</v>
      </c>
      <c r="C140" s="19" t="s">
        <v>234</v>
      </c>
      <c r="D140" s="19">
        <v>30</v>
      </c>
      <c r="F140" s="20" t="s">
        <v>235</v>
      </c>
      <c r="G140" s="21" t="s">
        <v>236</v>
      </c>
      <c r="H140" s="19" t="s">
        <v>86</v>
      </c>
      <c r="J140" s="34" t="str">
        <f>VLOOKUP(A140,Tabel2[],2)</f>
        <v>10-19000-19130</v>
      </c>
      <c r="K140" s="34">
        <f>VLOOKUP(A140,Tabel2[],3)</f>
        <v>95</v>
      </c>
      <c r="L140" s="34" t="str">
        <f>VLOOKUP(A140,Tabel2[],4)</f>
        <v>mahansen@health.sdu.dk</v>
      </c>
    </row>
    <row r="141" spans="1:13">
      <c r="A141" s="18" t="s">
        <v>446</v>
      </c>
      <c r="B141" s="19" t="s">
        <v>447</v>
      </c>
      <c r="C141" s="19" t="s">
        <v>238</v>
      </c>
      <c r="D141" s="19">
        <v>30</v>
      </c>
      <c r="F141" s="20" t="s">
        <v>298</v>
      </c>
      <c r="G141" s="21" t="s">
        <v>240</v>
      </c>
      <c r="H141" s="19" t="s">
        <v>86</v>
      </c>
      <c r="J141" s="34" t="str">
        <f>VLOOKUP(A141,Tabel2[],2)</f>
        <v>10-19000-19130</v>
      </c>
      <c r="K141" s="34">
        <f>VLOOKUP(A141,Tabel2[],3)</f>
        <v>95</v>
      </c>
      <c r="L141" s="34" t="str">
        <f>VLOOKUP(A141,Tabel2[],4)</f>
        <v>mahansen@health.sdu.dk</v>
      </c>
    </row>
    <row r="142" spans="1:13">
      <c r="A142" s="18" t="s">
        <v>446</v>
      </c>
      <c r="B142" s="19" t="s">
        <v>448</v>
      </c>
      <c r="C142" s="19" t="s">
        <v>449</v>
      </c>
      <c r="D142" s="19">
        <v>10</v>
      </c>
      <c r="F142" s="20" t="s">
        <v>365</v>
      </c>
      <c r="G142" s="21" t="s">
        <v>289</v>
      </c>
      <c r="H142" s="19" t="s">
        <v>51</v>
      </c>
      <c r="J142" s="34" t="str">
        <f>VLOOKUP(A142,Tabel2[],2)</f>
        <v>10-19000-19130</v>
      </c>
      <c r="K142" s="34">
        <f>VLOOKUP(A142,Tabel2[],3)</f>
        <v>95</v>
      </c>
      <c r="L142" s="34" t="str">
        <f>VLOOKUP(A142,Tabel2[],4)</f>
        <v>mahansen@health.sdu.dk</v>
      </c>
    </row>
    <row r="143" spans="1:13" ht="30">
      <c r="A143" s="19" t="s">
        <v>450</v>
      </c>
      <c r="B143" s="19" t="s">
        <v>451</v>
      </c>
      <c r="C143" s="19" t="s">
        <v>243</v>
      </c>
      <c r="D143" s="19">
        <v>30</v>
      </c>
      <c r="F143" s="20" t="s">
        <v>244</v>
      </c>
      <c r="G143" s="21" t="s">
        <v>245</v>
      </c>
      <c r="H143" s="19" t="s">
        <v>51</v>
      </c>
      <c r="J143" s="34" t="s">
        <v>452</v>
      </c>
      <c r="K143" s="34">
        <v>85</v>
      </c>
      <c r="L143" s="34" t="s">
        <v>453</v>
      </c>
      <c r="M143" s="19" t="s">
        <v>40</v>
      </c>
    </row>
    <row r="144" spans="1:13">
      <c r="A144" s="18" t="s">
        <v>454</v>
      </c>
      <c r="B144" s="19" t="s">
        <v>455</v>
      </c>
      <c r="C144" s="19" t="s">
        <v>456</v>
      </c>
      <c r="D144" s="19">
        <v>10</v>
      </c>
      <c r="F144" s="20" t="s">
        <v>163</v>
      </c>
      <c r="G144" s="21" t="s">
        <v>164</v>
      </c>
      <c r="H144" s="19" t="s">
        <v>51</v>
      </c>
      <c r="J144" s="34" t="str">
        <f>VLOOKUP(A144,Tabel2[],2)</f>
        <v>10-19000-19120</v>
      </c>
      <c r="K144" s="34">
        <f>VLOOKUP(A144,Tabel2[],3)</f>
        <v>68</v>
      </c>
      <c r="L144" s="34" t="str">
        <f>VLOOKUP(A144,Tabel2[],4)</f>
        <v>sn-psykologi@health.sdu.dk</v>
      </c>
    </row>
    <row r="145" spans="1:12" ht="30">
      <c r="A145" s="18" t="s">
        <v>454</v>
      </c>
      <c r="B145" s="19" t="s">
        <v>457</v>
      </c>
      <c r="C145" s="19" t="s">
        <v>458</v>
      </c>
      <c r="D145" s="19">
        <v>10</v>
      </c>
      <c r="F145" s="20" t="s">
        <v>208</v>
      </c>
      <c r="H145" s="19" t="s">
        <v>86</v>
      </c>
      <c r="J145" s="34" t="str">
        <f>VLOOKUP(A145,Tabel2[],2)</f>
        <v>10-19000-19120</v>
      </c>
      <c r="K145" s="34">
        <f>VLOOKUP(A145,Tabel2[],3)</f>
        <v>68</v>
      </c>
      <c r="L145" s="34" t="str">
        <f>VLOOKUP(A145,Tabel2[],4)</f>
        <v>sn-psykologi@health.sdu.dk</v>
      </c>
    </row>
    <row r="146" spans="1:12">
      <c r="A146" s="18" t="s">
        <v>454</v>
      </c>
      <c r="B146" s="19" t="s">
        <v>459</v>
      </c>
      <c r="C146" s="19" t="s">
        <v>460</v>
      </c>
      <c r="D146" s="19">
        <v>20</v>
      </c>
      <c r="F146" s="20" t="s">
        <v>461</v>
      </c>
      <c r="G146" s="21" t="s">
        <v>216</v>
      </c>
      <c r="H146" s="19" t="s">
        <v>51</v>
      </c>
      <c r="J146" s="34" t="str">
        <f>VLOOKUP(A146,Tabel2[],2)</f>
        <v>10-19000-19120</v>
      </c>
      <c r="K146" s="34">
        <f>VLOOKUP(A146,Tabel2[],3)</f>
        <v>68</v>
      </c>
      <c r="L146" s="34" t="str">
        <f>VLOOKUP(A146,Tabel2[],4)</f>
        <v>sn-psykologi@health.sdu.dk</v>
      </c>
    </row>
    <row r="147" spans="1:12" ht="45">
      <c r="A147" s="18" t="s">
        <v>454</v>
      </c>
      <c r="B147" s="19" t="s">
        <v>459</v>
      </c>
      <c r="C147" s="19" t="s">
        <v>462</v>
      </c>
      <c r="D147" s="19">
        <v>20</v>
      </c>
      <c r="F147" s="20" t="s">
        <v>212</v>
      </c>
      <c r="G147" s="21" t="s">
        <v>209</v>
      </c>
      <c r="H147" s="19" t="s">
        <v>86</v>
      </c>
      <c r="J147" s="34" t="str">
        <f>VLOOKUP(A147,Tabel2[],2)</f>
        <v>10-19000-19120</v>
      </c>
      <c r="K147" s="34">
        <f>VLOOKUP(A147,Tabel2[],3)</f>
        <v>68</v>
      </c>
      <c r="L147" s="34" t="str">
        <f>VLOOKUP(A147,Tabel2[],4)</f>
        <v>sn-psykologi@health.sdu.dk</v>
      </c>
    </row>
    <row r="148" spans="1:12" ht="30">
      <c r="A148" s="19" t="s">
        <v>463</v>
      </c>
      <c r="B148" s="19" t="s">
        <v>464</v>
      </c>
      <c r="C148" s="19" t="s">
        <v>465</v>
      </c>
      <c r="D148" s="19">
        <v>15</v>
      </c>
      <c r="F148" s="20" t="s">
        <v>466</v>
      </c>
      <c r="H148" s="19" t="s">
        <v>467</v>
      </c>
      <c r="J148" s="34" t="s">
        <v>219</v>
      </c>
      <c r="K148" s="34"/>
      <c r="L148" s="34"/>
    </row>
    <row r="149" spans="1:12" ht="45">
      <c r="A149" s="18" t="s">
        <v>468</v>
      </c>
      <c r="B149" s="19" t="s">
        <v>469</v>
      </c>
      <c r="C149" s="19" t="s">
        <v>470</v>
      </c>
      <c r="D149" s="19">
        <v>5</v>
      </c>
      <c r="E149" s="19" t="s">
        <v>98</v>
      </c>
      <c r="F149" s="20" t="s">
        <v>471</v>
      </c>
      <c r="G149" s="21" t="s">
        <v>472</v>
      </c>
      <c r="H149" s="19" t="s">
        <v>17</v>
      </c>
      <c r="J149" s="34" t="str">
        <f>VLOOKUP(A149,Tabel2[],2)</f>
        <v>10-19000-19120</v>
      </c>
      <c r="K149" s="34">
        <f>VLOOKUP(A149,Tabel2[],3)</f>
        <v>68</v>
      </c>
      <c r="L149" s="34" t="str">
        <f>VLOOKUP(A149,Tabel2[],4)</f>
        <v>sn-psykologi@health.sdu.dk</v>
      </c>
    </row>
    <row r="150" spans="1:12" ht="30">
      <c r="A150" s="18" t="s">
        <v>473</v>
      </c>
      <c r="B150" s="19" t="s">
        <v>474</v>
      </c>
      <c r="C150" s="19" t="s">
        <v>475</v>
      </c>
      <c r="D150" s="19">
        <v>15</v>
      </c>
      <c r="F150" s="20" t="s">
        <v>476</v>
      </c>
      <c r="G150" s="21" t="s">
        <v>477</v>
      </c>
      <c r="H150" s="19" t="s">
        <v>478</v>
      </c>
      <c r="J150" s="34" t="s">
        <v>479</v>
      </c>
      <c r="K150" s="34"/>
      <c r="L150" s="34"/>
    </row>
    <row r="151" spans="1:12" ht="30">
      <c r="A151" s="18" t="s">
        <v>473</v>
      </c>
      <c r="B151" s="19" t="s">
        <v>480</v>
      </c>
      <c r="C151" s="19" t="s">
        <v>475</v>
      </c>
      <c r="D151" s="19">
        <v>10</v>
      </c>
      <c r="E151" s="19" t="s">
        <v>40</v>
      </c>
      <c r="F151" s="20" t="s">
        <v>25</v>
      </c>
      <c r="G151" s="21" t="s">
        <v>481</v>
      </c>
      <c r="H151" s="19" t="s">
        <v>478</v>
      </c>
      <c r="J151" s="34" t="s">
        <v>219</v>
      </c>
      <c r="K151" s="34" t="s">
        <v>482</v>
      </c>
      <c r="L151" s="34"/>
    </row>
    <row r="152" spans="1:12" ht="30">
      <c r="A152" s="18" t="s">
        <v>483</v>
      </c>
      <c r="B152" s="19" t="s">
        <v>484</v>
      </c>
      <c r="C152" s="19" t="s">
        <v>222</v>
      </c>
      <c r="D152" s="19">
        <v>60</v>
      </c>
      <c r="F152" s="20" t="s">
        <v>485</v>
      </c>
      <c r="G152" s="21" t="s">
        <v>224</v>
      </c>
      <c r="H152" s="19" t="s">
        <v>486</v>
      </c>
      <c r="J152" s="34" t="s">
        <v>219</v>
      </c>
      <c r="K152" s="34" t="s">
        <v>225</v>
      </c>
      <c r="L152" s="34"/>
    </row>
    <row r="153" spans="1:12">
      <c r="A153" s="18"/>
      <c r="J153" s="34"/>
      <c r="K153" s="34"/>
      <c r="L153" s="34"/>
    </row>
    <row r="154" spans="1:12">
      <c r="A154" s="32"/>
      <c r="B154" s="32"/>
      <c r="J154" s="34" t="e">
        <f>VLOOKUP(A154,Tabel2[],2)</f>
        <v>#N/A</v>
      </c>
      <c r="K154" s="34" t="e">
        <f>VLOOKUP(A154,Tabel2[],3)</f>
        <v>#N/A</v>
      </c>
      <c r="L154" s="34" t="e">
        <f>VLOOKUP(A154,Tabel2[],4)</f>
        <v>#N/A</v>
      </c>
    </row>
    <row r="155" spans="1:12">
      <c r="C155" s="19" t="s">
        <v>487</v>
      </c>
      <c r="J155" s="34" t="e">
        <f>VLOOKUP(A155,Tabel2[],2)</f>
        <v>#N/A</v>
      </c>
      <c r="K155" s="34" t="e">
        <f>VLOOKUP(A155,Tabel2[],3)</f>
        <v>#N/A</v>
      </c>
      <c r="L155" s="34" t="e">
        <f>VLOOKUP(A155,Tabel2[],4)</f>
        <v>#N/A</v>
      </c>
    </row>
    <row r="156" spans="1:12">
      <c r="C156" s="31"/>
      <c r="J156" s="34" t="e">
        <f>VLOOKUP(A156,Tabel2[],2)</f>
        <v>#N/A</v>
      </c>
      <c r="K156" s="34" t="e">
        <f>VLOOKUP(A156,Tabel2[],3)</f>
        <v>#N/A</v>
      </c>
      <c r="L156" s="34" t="e">
        <f>VLOOKUP(A156,Tabel2[],4)</f>
        <v>#N/A</v>
      </c>
    </row>
    <row r="157" spans="1:12" ht="45">
      <c r="C157" s="19" t="s">
        <v>488</v>
      </c>
      <c r="J157" s="34" t="e">
        <f>VLOOKUP(A157,Tabel2[],2)</f>
        <v>#N/A</v>
      </c>
      <c r="K157" s="34" t="e">
        <f>VLOOKUP(A157,Tabel2[],3)</f>
        <v>#N/A</v>
      </c>
      <c r="L157" s="34" t="e">
        <f>VLOOKUP(A157,Tabel2[],4)</f>
        <v>#N/A</v>
      </c>
    </row>
    <row r="158" spans="1:12">
      <c r="J158" s="34" t="e">
        <f>VLOOKUP(A158,Tabel2[],2)</f>
        <v>#N/A</v>
      </c>
      <c r="K158" s="34" t="e">
        <f>VLOOKUP(A158,Tabel2[],3)</f>
        <v>#N/A</v>
      </c>
      <c r="L158" s="34" t="e">
        <f>VLOOKUP(A158,Tabel2[],4)</f>
        <v>#N/A</v>
      </c>
    </row>
    <row r="159" spans="1:12" ht="30">
      <c r="C159" s="19" t="s">
        <v>489</v>
      </c>
      <c r="J159" s="34" t="e">
        <f>VLOOKUP(A159,Tabel2[],2)</f>
        <v>#N/A</v>
      </c>
      <c r="K159" s="34" t="e">
        <f>VLOOKUP(A159,Tabel2[],3)</f>
        <v>#N/A</v>
      </c>
      <c r="L159" s="34" t="e">
        <f>VLOOKUP(A159,Tabel2[],4)</f>
        <v>#N/A</v>
      </c>
    </row>
    <row r="161" spans="1:12" ht="30">
      <c r="A161" s="19" t="s">
        <v>108</v>
      </c>
      <c r="C161" s="19" t="s">
        <v>490</v>
      </c>
      <c r="F161" s="20" t="s">
        <v>491</v>
      </c>
      <c r="H161" s="19" t="s">
        <v>95</v>
      </c>
      <c r="J161" s="19" t="str">
        <f>VLOOKUP(A161,Tabel2[],2)</f>
        <v>10-19000-19110</v>
      </c>
      <c r="K161" s="19">
        <f>VLOOKUP(A161,Tabel2[],3)</f>
        <v>40</v>
      </c>
      <c r="L161" s="19" t="s">
        <v>113</v>
      </c>
    </row>
    <row r="162" spans="1:12" ht="45">
      <c r="A162" s="19" t="s">
        <v>108</v>
      </c>
      <c r="C162" s="19" t="s">
        <v>492</v>
      </c>
      <c r="F162" s="20" t="s">
        <v>493</v>
      </c>
      <c r="H162" s="19" t="s">
        <v>494</v>
      </c>
      <c r="J162" s="19" t="str">
        <f>VLOOKUP(A162,Tabel2[],2)</f>
        <v>10-19000-19110</v>
      </c>
      <c r="K162" s="19">
        <f>VLOOKUP(A162,Tabel2[],3)</f>
        <v>40</v>
      </c>
      <c r="L162" s="19" t="s">
        <v>113</v>
      </c>
    </row>
    <row r="163" spans="1:12" ht="30">
      <c r="A163" s="19" t="s">
        <v>108</v>
      </c>
      <c r="C163" s="19" t="s">
        <v>38</v>
      </c>
      <c r="E163" s="19" t="s">
        <v>98</v>
      </c>
      <c r="F163" s="20" t="s">
        <v>495</v>
      </c>
      <c r="H163" s="19" t="s">
        <v>38</v>
      </c>
      <c r="J163" s="19" t="str">
        <f>VLOOKUP(A163,Tabel2[],2)</f>
        <v>10-19000-19110</v>
      </c>
      <c r="K163" s="19">
        <f>VLOOKUP(A163,Tabel2[],3)</f>
        <v>40</v>
      </c>
      <c r="L163" s="19" t="s">
        <v>113</v>
      </c>
    </row>
    <row r="164" spans="1:12" ht="30">
      <c r="A164" s="19" t="s">
        <v>108</v>
      </c>
      <c r="C164" s="19" t="s">
        <v>38</v>
      </c>
      <c r="E164" s="19" t="s">
        <v>103</v>
      </c>
      <c r="F164" s="20" t="s">
        <v>496</v>
      </c>
      <c r="H164" s="19" t="s">
        <v>38</v>
      </c>
      <c r="J164" s="19" t="str">
        <f>VLOOKUP(A164,Tabel2[],2)</f>
        <v>10-19000-19110</v>
      </c>
      <c r="K164" s="19">
        <f>VLOOKUP(A164,Tabel2[],3)</f>
        <v>40</v>
      </c>
      <c r="L164" s="19" t="s">
        <v>113</v>
      </c>
    </row>
    <row r="165" spans="1:12" ht="30">
      <c r="A165" s="19" t="s">
        <v>108</v>
      </c>
      <c r="C165" s="19" t="s">
        <v>129</v>
      </c>
      <c r="E165" s="19" t="s">
        <v>36</v>
      </c>
      <c r="F165" s="20" t="s">
        <v>126</v>
      </c>
      <c r="G165" s="21" t="s">
        <v>497</v>
      </c>
      <c r="H165" s="19" t="s">
        <v>58</v>
      </c>
      <c r="J165" s="19" t="str">
        <f>VLOOKUP(A165,Tabel2[],2)</f>
        <v>10-19000-19110</v>
      </c>
      <c r="K165" s="19">
        <f>VLOOKUP(A165,Tabel2[],3)</f>
        <v>40</v>
      </c>
      <c r="L165" s="19" t="s">
        <v>113</v>
      </c>
    </row>
    <row r="166" spans="1:12" ht="30">
      <c r="A166" s="19" t="s">
        <v>108</v>
      </c>
      <c r="C166" s="19" t="s">
        <v>129</v>
      </c>
      <c r="E166" s="19" t="s">
        <v>126</v>
      </c>
      <c r="F166" s="20" t="s">
        <v>498</v>
      </c>
      <c r="G166" s="21" t="s">
        <v>499</v>
      </c>
      <c r="H166" s="19" t="s">
        <v>58</v>
      </c>
      <c r="J166" s="19" t="str">
        <f>VLOOKUP(A166,Tabel2[],2)</f>
        <v>10-19000-19110</v>
      </c>
      <c r="K166" s="19">
        <f>VLOOKUP(A166,Tabel2[],3)</f>
        <v>40</v>
      </c>
      <c r="L166" s="19" t="s">
        <v>113</v>
      </c>
    </row>
    <row r="167" spans="1:12" ht="30">
      <c r="A167" s="19" t="s">
        <v>108</v>
      </c>
      <c r="C167" s="19" t="s">
        <v>129</v>
      </c>
      <c r="E167" s="19" t="s">
        <v>498</v>
      </c>
      <c r="F167" s="20" t="s">
        <v>15</v>
      </c>
      <c r="G167" s="21" t="s">
        <v>16</v>
      </c>
      <c r="H167" s="19" t="s">
        <v>58</v>
      </c>
      <c r="J167" s="19" t="str">
        <f>VLOOKUP(A167,Tabel2[],2)</f>
        <v>10-19000-19110</v>
      </c>
      <c r="K167" s="19">
        <f>VLOOKUP(A167,Tabel2[],3)</f>
        <v>40</v>
      </c>
      <c r="L167" s="19" t="s">
        <v>113</v>
      </c>
    </row>
    <row r="168" spans="1:12" ht="30">
      <c r="A168" s="19" t="s">
        <v>108</v>
      </c>
      <c r="C168" s="19" t="s">
        <v>129</v>
      </c>
      <c r="E168" s="19" t="s">
        <v>15</v>
      </c>
      <c r="F168" s="20" t="s">
        <v>500</v>
      </c>
      <c r="G168" s="21" t="s">
        <v>501</v>
      </c>
      <c r="H168" s="19" t="s">
        <v>58</v>
      </c>
      <c r="J168" s="19" t="str">
        <f>VLOOKUP(A168,Tabel2[],2)</f>
        <v>10-19000-19110</v>
      </c>
      <c r="K168" s="19">
        <f>VLOOKUP(A168,Tabel2[],3)</f>
        <v>40</v>
      </c>
      <c r="L168" s="19" t="s">
        <v>113</v>
      </c>
    </row>
    <row r="169" spans="1:12" ht="30">
      <c r="A169" s="18" t="s">
        <v>502</v>
      </c>
      <c r="B169" s="19" t="s">
        <v>503</v>
      </c>
      <c r="C169" s="19" t="s">
        <v>504</v>
      </c>
      <c r="D169" s="19">
        <v>30</v>
      </c>
      <c r="F169" s="20" t="s">
        <v>505</v>
      </c>
      <c r="G169" s="21" t="s">
        <v>506</v>
      </c>
      <c r="H169" s="19" t="s">
        <v>507</v>
      </c>
      <c r="I169" s="19" t="s">
        <v>508</v>
      </c>
      <c r="J169" s="34" t="s">
        <v>479</v>
      </c>
      <c r="K169" s="34"/>
      <c r="L169" s="34"/>
    </row>
    <row r="170" spans="1:12" ht="30">
      <c r="A170" s="18" t="s">
        <v>502</v>
      </c>
      <c r="B170" s="19" t="s">
        <v>509</v>
      </c>
      <c r="C170" s="19" t="s">
        <v>504</v>
      </c>
      <c r="D170" s="19">
        <v>20</v>
      </c>
      <c r="F170" s="20" t="s">
        <v>505</v>
      </c>
      <c r="G170" s="21" t="s">
        <v>506</v>
      </c>
      <c r="H170" s="19" t="s">
        <v>507</v>
      </c>
      <c r="I170" s="19" t="s">
        <v>508</v>
      </c>
      <c r="J170" s="34" t="s">
        <v>479</v>
      </c>
      <c r="K170" s="34"/>
      <c r="L170" s="34"/>
    </row>
    <row r="171" spans="1:12" ht="30">
      <c r="A171" s="18" t="s">
        <v>246</v>
      </c>
      <c r="B171" s="19" t="s">
        <v>510</v>
      </c>
      <c r="C171" s="27" t="s">
        <v>511</v>
      </c>
      <c r="D171" s="19">
        <v>5</v>
      </c>
      <c r="E171" s="27" t="s">
        <v>40</v>
      </c>
      <c r="F171" s="27" t="s">
        <v>64</v>
      </c>
      <c r="G171" s="28" t="s">
        <v>65</v>
      </c>
      <c r="H171" s="19" t="s">
        <v>478</v>
      </c>
      <c r="I171" s="27" t="s">
        <v>508</v>
      </c>
      <c r="J171" s="34" t="str">
        <f>VLOOKUP(A171,Tabel2[],2)</f>
        <v>10-19000-19155</v>
      </c>
      <c r="K171" s="34" t="s">
        <v>225</v>
      </c>
      <c r="L171" s="34">
        <f>VLOOKUP(A171,Tabel2[],4)</f>
        <v>0</v>
      </c>
    </row>
    <row r="172" spans="1:12">
      <c r="I172"/>
    </row>
    <row r="174" spans="1:12" ht="18.75">
      <c r="C174" s="37" t="s">
        <v>512</v>
      </c>
    </row>
  </sheetData>
  <autoFilter ref="A1:M171" xr:uid="{00000000-0001-0000-0000-000000000000}"/>
  <sortState xmlns:xlrd2="http://schemas.microsoft.com/office/spreadsheetml/2017/richdata2" ref="A2:M146">
    <sortCondition ref="A2:A146"/>
  </sortState>
  <phoneticPr fontId="15" type="noConversion"/>
  <printOptions gridLines="1"/>
  <pageMargins left="0.11811023622047245" right="0.11811023622047245" top="0.15748031496062992" bottom="0.15748031496062992" header="0.31496062992125984" footer="0.31496062992125984"/>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2687296-E218-4561-9876-4C7CE0A09405}">
          <x14:formula1>
            <xm:f>Liste!$A$2:$A$48</xm:f>
          </x14:formula1>
          <xm:sqref>A149:A153 A161:A171 A146 A2:A76 A79:A144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12"/>
  <sheetViews>
    <sheetView workbookViewId="0">
      <selection activeCell="A29" sqref="A29"/>
    </sheetView>
  </sheetViews>
  <sheetFormatPr defaultRowHeight="15"/>
  <cols>
    <col min="1" max="1" width="70.28515625" customWidth="1"/>
  </cols>
  <sheetData>
    <row r="2" spans="1:2">
      <c r="A2" t="s">
        <v>513</v>
      </c>
    </row>
    <row r="4" spans="1:2" ht="16.5">
      <c r="A4" s="2" t="s">
        <v>514</v>
      </c>
    </row>
    <row r="5" spans="1:2" ht="15.75">
      <c r="A5" s="3" t="s">
        <v>515</v>
      </c>
      <c r="B5" s="3" t="s">
        <v>103</v>
      </c>
    </row>
    <row r="6" spans="1:2" ht="15.75">
      <c r="A6" s="3" t="s">
        <v>516</v>
      </c>
      <c r="B6" s="3" t="s">
        <v>98</v>
      </c>
    </row>
    <row r="7" spans="1:2" ht="15.75">
      <c r="A7" s="3" t="s">
        <v>517</v>
      </c>
      <c r="B7" s="3" t="s">
        <v>35</v>
      </c>
    </row>
    <row r="8" spans="1:2" ht="15.75">
      <c r="A8" s="3" t="s">
        <v>518</v>
      </c>
      <c r="B8" s="3" t="s">
        <v>519</v>
      </c>
    </row>
    <row r="9" spans="1:2" ht="15.75">
      <c r="A9" s="3"/>
    </row>
    <row r="10" spans="1:2" ht="15.75">
      <c r="A10" s="3" t="s">
        <v>520</v>
      </c>
    </row>
    <row r="11" spans="1:2" ht="15.75">
      <c r="A11" s="3"/>
    </row>
    <row r="12" spans="1:2" ht="15.75">
      <c r="A12" s="3" t="s">
        <v>521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0F07A-D96C-4BFB-98D9-86FCD45FAF52}">
  <dimension ref="A1:M53"/>
  <sheetViews>
    <sheetView topLeftCell="A10" workbookViewId="0">
      <selection activeCell="B30" sqref="B30"/>
    </sheetView>
  </sheetViews>
  <sheetFormatPr defaultRowHeight="15"/>
  <cols>
    <col min="1" max="1" width="43.140625" bestFit="1" customWidth="1"/>
    <col min="2" max="2" width="30" bestFit="1" customWidth="1"/>
    <col min="3" max="3" width="14.5703125" customWidth="1"/>
    <col min="4" max="4" width="30.7109375" bestFit="1" customWidth="1"/>
    <col min="5" max="5" width="18.85546875" bestFit="1" customWidth="1"/>
    <col min="6" max="6" width="23" bestFit="1" customWidth="1"/>
  </cols>
  <sheetData>
    <row r="1" spans="1:13">
      <c r="A1" s="12" t="s">
        <v>0</v>
      </c>
      <c r="B1" s="13" t="s">
        <v>522</v>
      </c>
      <c r="C1" s="13" t="s">
        <v>523</v>
      </c>
      <c r="D1" s="13" t="s">
        <v>524</v>
      </c>
      <c r="E1" s="4"/>
      <c r="F1" s="4" t="s">
        <v>525</v>
      </c>
    </row>
    <row r="2" spans="1:13">
      <c r="A2" s="6" t="s">
        <v>12</v>
      </c>
      <c r="B2" s="7" t="s">
        <v>452</v>
      </c>
      <c r="C2" s="6">
        <v>80</v>
      </c>
      <c r="D2" s="6" t="s">
        <v>453</v>
      </c>
      <c r="F2" s="4" t="s">
        <v>526</v>
      </c>
      <c r="G2" s="42" t="s">
        <v>527</v>
      </c>
      <c r="H2" s="42"/>
      <c r="I2" s="42"/>
      <c r="J2" s="42"/>
      <c r="K2" s="42"/>
      <c r="L2" s="42"/>
      <c r="M2" s="42"/>
    </row>
    <row r="3" spans="1:13">
      <c r="A3" s="6" t="s">
        <v>52</v>
      </c>
      <c r="B3" s="7" t="s">
        <v>452</v>
      </c>
      <c r="C3" s="1" t="s">
        <v>528</v>
      </c>
      <c r="D3" s="15" t="s">
        <v>453</v>
      </c>
      <c r="E3" s="14" t="s">
        <v>529</v>
      </c>
      <c r="F3" t="s">
        <v>530</v>
      </c>
      <c r="G3" s="5" t="s">
        <v>531</v>
      </c>
      <c r="H3" s="5"/>
      <c r="I3" s="5"/>
      <c r="J3" s="5"/>
      <c r="K3" s="5"/>
      <c r="L3" s="5"/>
      <c r="M3" s="5"/>
    </row>
    <row r="4" spans="1:13">
      <c r="A4" s="6" t="s">
        <v>60</v>
      </c>
      <c r="B4" s="7" t="s">
        <v>73</v>
      </c>
      <c r="C4" s="1" t="s">
        <v>532</v>
      </c>
      <c r="E4" s="14" t="s">
        <v>533</v>
      </c>
      <c r="F4" t="s">
        <v>534</v>
      </c>
      <c r="G4" s="5" t="s">
        <v>535</v>
      </c>
      <c r="H4" s="5"/>
      <c r="I4" s="5"/>
      <c r="J4" s="5"/>
      <c r="K4" s="5"/>
      <c r="L4" s="5"/>
      <c r="M4" s="5"/>
    </row>
    <row r="5" spans="1:13">
      <c r="A5" s="6" t="s">
        <v>75</v>
      </c>
      <c r="B5" s="7" t="s">
        <v>536</v>
      </c>
      <c r="C5" s="1" t="s">
        <v>537</v>
      </c>
      <c r="D5" s="14" t="s">
        <v>538</v>
      </c>
      <c r="E5" s="14" t="s">
        <v>529</v>
      </c>
      <c r="F5" t="s">
        <v>539</v>
      </c>
      <c r="G5" s="5" t="s">
        <v>540</v>
      </c>
      <c r="H5" s="5"/>
      <c r="I5" s="5"/>
      <c r="J5" s="5"/>
      <c r="K5" s="5"/>
      <c r="L5" s="5"/>
      <c r="M5" s="5"/>
    </row>
    <row r="6" spans="1:13">
      <c r="A6" s="6" t="s">
        <v>82</v>
      </c>
      <c r="B6" s="7" t="s">
        <v>285</v>
      </c>
      <c r="C6">
        <v>50</v>
      </c>
      <c r="D6" t="s">
        <v>286</v>
      </c>
      <c r="F6" t="s">
        <v>541</v>
      </c>
      <c r="G6" s="5" t="s">
        <v>542</v>
      </c>
      <c r="H6" s="5"/>
      <c r="I6" s="5"/>
      <c r="J6" s="5"/>
      <c r="K6" s="5"/>
      <c r="L6" s="5"/>
      <c r="M6" s="5"/>
    </row>
    <row r="7" spans="1:13">
      <c r="A7" s="6" t="s">
        <v>108</v>
      </c>
      <c r="B7" s="7" t="s">
        <v>543</v>
      </c>
      <c r="C7">
        <v>40</v>
      </c>
      <c r="D7" t="s">
        <v>544</v>
      </c>
      <c r="F7" t="s">
        <v>545</v>
      </c>
      <c r="G7" s="5" t="s">
        <v>546</v>
      </c>
      <c r="H7" s="5"/>
      <c r="I7" s="5"/>
      <c r="J7" s="5"/>
      <c r="K7" s="5"/>
      <c r="L7" s="5"/>
      <c r="M7" s="5"/>
    </row>
    <row r="8" spans="1:13">
      <c r="A8" t="s">
        <v>547</v>
      </c>
      <c r="B8" s="7" t="s">
        <v>543</v>
      </c>
      <c r="C8">
        <v>41</v>
      </c>
      <c r="D8" t="s">
        <v>544</v>
      </c>
    </row>
    <row r="9" spans="1:13">
      <c r="A9" t="s">
        <v>548</v>
      </c>
      <c r="B9" s="7" t="s">
        <v>543</v>
      </c>
      <c r="C9">
        <v>42</v>
      </c>
      <c r="D9" t="s">
        <v>544</v>
      </c>
    </row>
    <row r="10" spans="1:13">
      <c r="A10" t="s">
        <v>549</v>
      </c>
      <c r="B10" s="7" t="s">
        <v>543</v>
      </c>
      <c r="C10">
        <v>43</v>
      </c>
      <c r="D10" t="s">
        <v>544</v>
      </c>
    </row>
    <row r="11" spans="1:13">
      <c r="A11" s="6" t="s">
        <v>161</v>
      </c>
      <c r="B11" s="7" t="s">
        <v>550</v>
      </c>
      <c r="C11">
        <v>20</v>
      </c>
      <c r="D11" t="s">
        <v>551</v>
      </c>
    </row>
    <row r="12" spans="1:13">
      <c r="A12" s="6" t="s">
        <v>552</v>
      </c>
      <c r="B12" s="7" t="s">
        <v>553</v>
      </c>
      <c r="C12">
        <v>10</v>
      </c>
      <c r="D12" t="s">
        <v>554</v>
      </c>
    </row>
    <row r="13" spans="1:13">
      <c r="A13" t="s">
        <v>170</v>
      </c>
      <c r="B13" s="7" t="s">
        <v>555</v>
      </c>
      <c r="C13">
        <v>30</v>
      </c>
      <c r="D13" t="s">
        <v>554</v>
      </c>
    </row>
    <row r="14" spans="1:13">
      <c r="A14" s="6" t="s">
        <v>191</v>
      </c>
      <c r="B14" s="7" t="s">
        <v>556</v>
      </c>
      <c r="C14">
        <v>60</v>
      </c>
      <c r="D14" t="s">
        <v>557</v>
      </c>
    </row>
    <row r="15" spans="1:13">
      <c r="A15" s="6" t="s">
        <v>220</v>
      </c>
      <c r="B15" s="7" t="s">
        <v>73</v>
      </c>
      <c r="C15" t="s">
        <v>225</v>
      </c>
    </row>
    <row r="16" spans="1:13">
      <c r="A16" s="6" t="s">
        <v>473</v>
      </c>
      <c r="B16" s="7" t="s">
        <v>479</v>
      </c>
    </row>
    <row r="17" spans="1:5">
      <c r="A17" s="6" t="s">
        <v>502</v>
      </c>
      <c r="B17" s="7" t="s">
        <v>479</v>
      </c>
    </row>
    <row r="18" spans="1:5">
      <c r="A18" s="6" t="s">
        <v>217</v>
      </c>
      <c r="B18" s="7" t="s">
        <v>219</v>
      </c>
    </row>
    <row r="19" spans="1:5">
      <c r="A19" s="6" t="s">
        <v>226</v>
      </c>
      <c r="B19" s="7" t="s">
        <v>558</v>
      </c>
      <c r="C19">
        <v>95</v>
      </c>
      <c r="D19" t="s">
        <v>559</v>
      </c>
    </row>
    <row r="20" spans="1:5">
      <c r="A20" s="6" t="s">
        <v>560</v>
      </c>
      <c r="B20" s="7" t="s">
        <v>561</v>
      </c>
      <c r="C20">
        <v>97</v>
      </c>
      <c r="D20" t="s">
        <v>559</v>
      </c>
    </row>
    <row r="21" spans="1:5">
      <c r="A21" s="6" t="s">
        <v>230</v>
      </c>
      <c r="B21" s="7" t="s">
        <v>562</v>
      </c>
      <c r="C21">
        <v>94</v>
      </c>
      <c r="D21" t="s">
        <v>559</v>
      </c>
      <c r="E21" s="14" t="s">
        <v>533</v>
      </c>
    </row>
    <row r="22" spans="1:5">
      <c r="A22" s="6" t="s">
        <v>563</v>
      </c>
      <c r="B22" s="7"/>
      <c r="C22">
        <v>96</v>
      </c>
      <c r="D22" t="s">
        <v>559</v>
      </c>
    </row>
    <row r="23" spans="1:5">
      <c r="A23" s="6" t="s">
        <v>564</v>
      </c>
      <c r="B23" s="7"/>
      <c r="C23">
        <v>90</v>
      </c>
      <c r="D23" t="s">
        <v>559</v>
      </c>
    </row>
    <row r="24" spans="1:5">
      <c r="A24" s="6" t="s">
        <v>565</v>
      </c>
      <c r="B24" s="7" t="s">
        <v>452</v>
      </c>
      <c r="C24">
        <v>85</v>
      </c>
      <c r="D24" t="s">
        <v>453</v>
      </c>
    </row>
    <row r="25" spans="1:5">
      <c r="A25" t="s">
        <v>241</v>
      </c>
      <c r="B25" s="7" t="s">
        <v>452</v>
      </c>
      <c r="C25" s="1" t="s">
        <v>566</v>
      </c>
      <c r="D25" t="s">
        <v>453</v>
      </c>
    </row>
    <row r="26" spans="1:5">
      <c r="A26" s="6" t="s">
        <v>483</v>
      </c>
      <c r="B26" s="7" t="s">
        <v>73</v>
      </c>
    </row>
    <row r="27" spans="1:5">
      <c r="A27" s="6" t="s">
        <v>246</v>
      </c>
      <c r="B27" s="7" t="s">
        <v>73</v>
      </c>
      <c r="C27" s="1" t="s">
        <v>225</v>
      </c>
    </row>
    <row r="28" spans="1:5">
      <c r="A28" s="6" t="s">
        <v>246</v>
      </c>
      <c r="B28" s="7" t="s">
        <v>73</v>
      </c>
      <c r="C28" s="1" t="s">
        <v>567</v>
      </c>
    </row>
    <row r="29" spans="1:5">
      <c r="A29" s="6" t="s">
        <v>254</v>
      </c>
      <c r="B29" s="7" t="s">
        <v>237</v>
      </c>
      <c r="C29">
        <v>93</v>
      </c>
      <c r="D29" t="s">
        <v>568</v>
      </c>
    </row>
    <row r="30" spans="1:5">
      <c r="A30" s="6" t="s">
        <v>232</v>
      </c>
      <c r="B30" s="7" t="s">
        <v>237</v>
      </c>
      <c r="C30">
        <v>93</v>
      </c>
      <c r="D30" t="s">
        <v>568</v>
      </c>
    </row>
    <row r="31" spans="1:5">
      <c r="A31" s="6" t="s">
        <v>260</v>
      </c>
      <c r="B31" s="7" t="s">
        <v>536</v>
      </c>
      <c r="C31">
        <v>75</v>
      </c>
      <c r="D31" t="s">
        <v>538</v>
      </c>
    </row>
    <row r="32" spans="1:5">
      <c r="A32" s="6" t="s">
        <v>268</v>
      </c>
      <c r="B32" s="7" t="s">
        <v>285</v>
      </c>
      <c r="C32">
        <v>55</v>
      </c>
      <c r="D32" t="s">
        <v>286</v>
      </c>
      <c r="E32" t="s">
        <v>40</v>
      </c>
    </row>
    <row r="33" spans="1:5">
      <c r="A33" s="8" t="s">
        <v>292</v>
      </c>
      <c r="B33" s="9" t="s">
        <v>569</v>
      </c>
      <c r="C33">
        <v>91</v>
      </c>
      <c r="D33" t="s">
        <v>568</v>
      </c>
    </row>
    <row r="34" spans="1:5">
      <c r="A34" t="s">
        <v>299</v>
      </c>
      <c r="B34" s="10" t="s">
        <v>543</v>
      </c>
      <c r="C34">
        <v>45</v>
      </c>
      <c r="D34" t="s">
        <v>544</v>
      </c>
      <c r="E34" t="s">
        <v>40</v>
      </c>
    </row>
    <row r="35" spans="1:5">
      <c r="A35" t="s">
        <v>330</v>
      </c>
      <c r="B35" s="7" t="s">
        <v>570</v>
      </c>
      <c r="C35">
        <v>92</v>
      </c>
      <c r="D35" t="s">
        <v>568</v>
      </c>
    </row>
    <row r="36" spans="1:5">
      <c r="A36" t="s">
        <v>339</v>
      </c>
      <c r="B36" t="s">
        <v>550</v>
      </c>
      <c r="C36">
        <v>25</v>
      </c>
      <c r="D36" t="s">
        <v>551</v>
      </c>
    </row>
    <row r="37" spans="1:5">
      <c r="A37" t="s">
        <v>362</v>
      </c>
      <c r="B37" t="s">
        <v>562</v>
      </c>
      <c r="C37">
        <v>94</v>
      </c>
      <c r="D37" t="s">
        <v>559</v>
      </c>
    </row>
    <row r="38" spans="1:5">
      <c r="A38" t="s">
        <v>367</v>
      </c>
      <c r="B38" t="s">
        <v>553</v>
      </c>
      <c r="C38">
        <v>15</v>
      </c>
      <c r="D38" t="s">
        <v>554</v>
      </c>
    </row>
    <row r="39" spans="1:5">
      <c r="A39" t="s">
        <v>440</v>
      </c>
      <c r="B39" t="s">
        <v>556</v>
      </c>
      <c r="C39">
        <v>65</v>
      </c>
      <c r="D39" t="s">
        <v>557</v>
      </c>
    </row>
    <row r="40" spans="1:5">
      <c r="A40" t="s">
        <v>446</v>
      </c>
      <c r="B40" t="s">
        <v>558</v>
      </c>
      <c r="C40">
        <v>95</v>
      </c>
      <c r="D40" t="s">
        <v>559</v>
      </c>
    </row>
    <row r="41" spans="1:5">
      <c r="A41" t="s">
        <v>571</v>
      </c>
      <c r="B41" t="s">
        <v>543</v>
      </c>
      <c r="C41">
        <v>46</v>
      </c>
      <c r="D41" t="s">
        <v>544</v>
      </c>
    </row>
    <row r="42" spans="1:5">
      <c r="A42" t="s">
        <v>572</v>
      </c>
      <c r="B42" s="11" t="s">
        <v>573</v>
      </c>
      <c r="C42">
        <v>71</v>
      </c>
      <c r="D42" t="s">
        <v>574</v>
      </c>
    </row>
    <row r="43" spans="1:5">
      <c r="A43" t="s">
        <v>575</v>
      </c>
      <c r="B43" s="11" t="s">
        <v>573</v>
      </c>
      <c r="C43">
        <v>70</v>
      </c>
      <c r="D43" t="s">
        <v>574</v>
      </c>
    </row>
    <row r="44" spans="1:5">
      <c r="A44" t="s">
        <v>576</v>
      </c>
      <c r="B44" s="11" t="s">
        <v>573</v>
      </c>
      <c r="C44">
        <v>89</v>
      </c>
    </row>
    <row r="45" spans="1:5">
      <c r="A45" t="s">
        <v>577</v>
      </c>
      <c r="B45" s="11" t="s">
        <v>573</v>
      </c>
      <c r="C45">
        <v>79</v>
      </c>
    </row>
    <row r="46" spans="1:5">
      <c r="A46" t="s">
        <v>578</v>
      </c>
      <c r="B46" s="11" t="s">
        <v>573</v>
      </c>
      <c r="C46">
        <v>59</v>
      </c>
      <c r="D46" t="s">
        <v>40</v>
      </c>
    </row>
    <row r="47" spans="1:5">
      <c r="A47" t="s">
        <v>579</v>
      </c>
      <c r="B47" s="11" t="s">
        <v>573</v>
      </c>
      <c r="C47">
        <v>49</v>
      </c>
      <c r="E47" s="14" t="s">
        <v>533</v>
      </c>
    </row>
    <row r="48" spans="1:5">
      <c r="A48" t="s">
        <v>580</v>
      </c>
      <c r="B48" s="11" t="s">
        <v>573</v>
      </c>
      <c r="C48">
        <v>29</v>
      </c>
      <c r="D48" t="s">
        <v>551</v>
      </c>
    </row>
    <row r="49" spans="1:5" s="6" customFormat="1">
      <c r="A49" t="s">
        <v>581</v>
      </c>
      <c r="B49" s="11" t="s">
        <v>573</v>
      </c>
      <c r="C49">
        <v>19</v>
      </c>
      <c r="D49"/>
    </row>
    <row r="50" spans="1:5" s="6" customFormat="1">
      <c r="A50" s="6" t="s">
        <v>582</v>
      </c>
      <c r="B50" s="36" t="s">
        <v>573</v>
      </c>
      <c r="C50" s="6">
        <v>69</v>
      </c>
      <c r="E50" s="6" t="s">
        <v>40</v>
      </c>
    </row>
    <row r="51" spans="1:5">
      <c r="A51" s="6" t="s">
        <v>583</v>
      </c>
      <c r="B51" s="6" t="s">
        <v>543</v>
      </c>
      <c r="C51" s="6">
        <v>48</v>
      </c>
      <c r="D51" s="6" t="s">
        <v>544</v>
      </c>
    </row>
    <row r="52" spans="1:5">
      <c r="A52" t="s">
        <v>454</v>
      </c>
      <c r="B52" s="7" t="s">
        <v>556</v>
      </c>
      <c r="C52">
        <v>68</v>
      </c>
      <c r="D52" t="s">
        <v>557</v>
      </c>
    </row>
    <row r="53" spans="1:5">
      <c r="A53" s="19" t="s">
        <v>584</v>
      </c>
      <c r="B53" s="7"/>
      <c r="C53" t="s">
        <v>585</v>
      </c>
    </row>
  </sheetData>
  <mergeCells count="1">
    <mergeCell ref="G2:M2"/>
  </mergeCells>
  <pageMargins left="0.7" right="0.7" top="0.75" bottom="0.75" header="0.3" footer="0.3"/>
  <pageSetup paperSize="9" orientation="portrait"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5A45D900F9C724A86DCD553AA56B7C5" ma:contentTypeVersion="17" ma:contentTypeDescription="Create a new document." ma:contentTypeScope="" ma:versionID="30920b129b4456b2efd6dab305afe244">
  <xsd:schema xmlns:xsd="http://www.w3.org/2001/XMLSchema" xmlns:xs="http://www.w3.org/2001/XMLSchema" xmlns:p="http://schemas.microsoft.com/office/2006/metadata/properties" xmlns:ns2="249a7cff-7a33-47a6-bef3-baa97f567618" xmlns:ns3="094de586-7aa5-4c94-a9e2-06e95cf3d98c" targetNamespace="http://schemas.microsoft.com/office/2006/metadata/properties" ma:root="true" ma:fieldsID="9117cb6e24e9dd456e4db37fd5572263" ns2:_="" ns3:_="">
    <xsd:import namespace="249a7cff-7a33-47a6-bef3-baa97f567618"/>
    <xsd:import namespace="094de586-7aa5-4c94-a9e2-06e95cf3d98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MediaServiceDateTaken"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9a7cff-7a33-47a6-bef3-baa97f5676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9553f63-5966-4a09-978d-72b299aea11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94de586-7aa5-4c94-a9e2-06e95cf3d98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73828713-9133-45e2-ac78-f1bf98a7433b}" ma:internalName="TaxCatchAll" ma:showField="CatchAllData" ma:web="094de586-7aa5-4c94-a9e2-06e95cf3d98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94de586-7aa5-4c94-a9e2-06e95cf3d98c" xsi:nil="true"/>
    <lcf76f155ced4ddcb4097134ff3c332f xmlns="249a7cff-7a33-47a6-bef3-baa97f567618">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A40CDB-2350-4CDD-B3BF-86B0EB60BD21}"/>
</file>

<file path=customXml/itemProps2.xml><?xml version="1.0" encoding="utf-8"?>
<ds:datastoreItem xmlns:ds="http://schemas.openxmlformats.org/officeDocument/2006/customXml" ds:itemID="{6FC79143-8927-462B-B04C-B256FFB3463A}"/>
</file>

<file path=customXml/itemProps3.xml><?xml version="1.0" encoding="utf-8"?>
<ds:datastoreItem xmlns:ds="http://schemas.openxmlformats.org/officeDocument/2006/customXml" ds:itemID="{02972D85-86A9-4426-8CA5-D84475B9F913}"/>
</file>

<file path=docProps/app.xml><?xml version="1.0" encoding="utf-8"?>
<Properties xmlns="http://schemas.openxmlformats.org/officeDocument/2006/extended-properties" xmlns:vt="http://schemas.openxmlformats.org/officeDocument/2006/docPropsVTypes">
  <Application>Microsoft Excel Online</Application>
  <Manager/>
  <Company>Syddansk Unversitet - University of Southern Denmark</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Susanne Nicolaisen</dc:creator>
  <cp:keywords/>
  <dc:description/>
  <cp:lastModifiedBy/>
  <cp:revision/>
  <dcterms:created xsi:type="dcterms:W3CDTF">2013-11-25T13:31:53Z</dcterms:created>
  <dcterms:modified xsi:type="dcterms:W3CDTF">2023-06-28T10:15:31Z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0x010100D5A45D900F9C724A86DCD553AA56B7C5</vt:lpwstr>
  </property>
  <property fmtid="{D5CDD505-2E9C-101B-9397-08002B2CF9AE}" pid="3" name="MediaServiceImageTags">
    <vt:lpwstr/>
  </property>
</Properties>
</file>